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574F0B8C-F823-407E-9DC3-1EF0307C24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rashoda'!$A$1:$G$54</definedName>
    <definedName name="_xlnm.Print_Area" localSheetId="0">' Sažetak'!$A$1:$J$44</definedName>
    <definedName name="_xlnm.Print_Area" localSheetId="3">'Posebni dio'!$A$1:$G$28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2" l="1"/>
  <c r="H41" i="2" s="1"/>
  <c r="H44" i="2" s="1"/>
  <c r="F44" i="2"/>
  <c r="G13" i="2" l="1"/>
  <c r="H13" i="2"/>
  <c r="J26" i="2" l="1"/>
  <c r="J17" i="2"/>
  <c r="I17" i="2"/>
  <c r="H17" i="2"/>
  <c r="G17" i="2"/>
  <c r="J16" i="2"/>
  <c r="I16" i="2"/>
  <c r="H16" i="2"/>
  <c r="G16" i="2"/>
  <c r="I13" i="2"/>
  <c r="J13" i="2"/>
  <c r="F17" i="2"/>
  <c r="F16" i="2"/>
  <c r="F13" i="2"/>
  <c r="D36" i="4"/>
  <c r="D33" i="4" s="1"/>
  <c r="E36" i="4"/>
  <c r="E33" i="4" s="1"/>
  <c r="F36" i="4"/>
  <c r="F33" i="4" s="1"/>
  <c r="G36" i="4"/>
  <c r="G33" i="4" s="1"/>
  <c r="D35" i="4"/>
  <c r="E35" i="4"/>
  <c r="F35" i="4"/>
  <c r="G35" i="4"/>
  <c r="C35" i="4"/>
  <c r="C34" i="4" s="1"/>
  <c r="D25" i="4"/>
  <c r="E25" i="4"/>
  <c r="F25" i="4"/>
  <c r="G25" i="4"/>
  <c r="E26" i="4"/>
  <c r="F26" i="4"/>
  <c r="G26" i="4"/>
  <c r="D26" i="4"/>
  <c r="D22" i="4"/>
  <c r="E22" i="4"/>
  <c r="F22" i="4"/>
  <c r="F21" i="4" s="1"/>
  <c r="G22" i="4"/>
  <c r="G21" i="4" s="1"/>
  <c r="D23" i="4"/>
  <c r="E23" i="4"/>
  <c r="F23" i="4"/>
  <c r="G23" i="4"/>
  <c r="D24" i="4"/>
  <c r="E24" i="4"/>
  <c r="F24" i="4"/>
  <c r="G24" i="4"/>
  <c r="C24" i="4"/>
  <c r="C23" i="4"/>
  <c r="C22" i="4"/>
  <c r="D21" i="4"/>
  <c r="E21" i="4"/>
  <c r="C21" i="4"/>
  <c r="C25" i="4"/>
  <c r="E16" i="4"/>
  <c r="F16" i="4"/>
  <c r="G16" i="4"/>
  <c r="D16" i="4"/>
  <c r="E15" i="4"/>
  <c r="F15" i="4"/>
  <c r="G15" i="4"/>
  <c r="G14" i="4" s="1"/>
  <c r="G13" i="4" s="1"/>
  <c r="D15" i="4"/>
  <c r="D14" i="4" s="1"/>
  <c r="D13" i="4" s="1"/>
  <c r="D11" i="4"/>
  <c r="D10" i="4" s="1"/>
  <c r="E11" i="4"/>
  <c r="E10" i="4" s="1"/>
  <c r="F11" i="4"/>
  <c r="F10" i="4" s="1"/>
  <c r="G11" i="4"/>
  <c r="G10" i="4" s="1"/>
  <c r="C11" i="4"/>
  <c r="C10" i="4" s="1"/>
  <c r="C9" i="4" s="1"/>
  <c r="E14" i="4"/>
  <c r="E13" i="4" s="1"/>
  <c r="F14" i="4"/>
  <c r="F13" i="4" s="1"/>
  <c r="C14" i="4"/>
  <c r="C13" i="4" s="1"/>
  <c r="E43" i="4"/>
  <c r="E42" i="4" s="1"/>
  <c r="F43" i="4"/>
  <c r="F42" i="4" s="1"/>
  <c r="G43" i="4"/>
  <c r="G42" i="4" s="1"/>
  <c r="D43" i="4"/>
  <c r="D42" i="4" s="1"/>
  <c r="E45" i="4"/>
  <c r="E44" i="4" s="1"/>
  <c r="F45" i="4"/>
  <c r="F44" i="4" s="1"/>
  <c r="G45" i="4"/>
  <c r="G44" i="4" s="1"/>
  <c r="D45" i="4"/>
  <c r="D44" i="4" s="1"/>
  <c r="C44" i="4"/>
  <c r="C42" i="4"/>
  <c r="C41" i="4" s="1"/>
  <c r="C36" i="4"/>
  <c r="D34" i="4"/>
  <c r="E34" i="4"/>
  <c r="F34" i="4"/>
  <c r="G34" i="4"/>
  <c r="G53" i="4"/>
  <c r="G52" i="4" s="1"/>
  <c r="D53" i="4"/>
  <c r="D52" i="4" s="1"/>
  <c r="E53" i="4"/>
  <c r="E52" i="4" s="1"/>
  <c r="F53" i="4"/>
  <c r="F52" i="4" s="1"/>
  <c r="C53" i="4"/>
  <c r="C52" i="4"/>
  <c r="F13" i="6"/>
  <c r="G13" i="6"/>
  <c r="G12" i="6" s="1"/>
  <c r="D27" i="6"/>
  <c r="E27" i="6"/>
  <c r="F27" i="6"/>
  <c r="F26" i="6" s="1"/>
  <c r="G27" i="6"/>
  <c r="D24" i="6"/>
  <c r="E24" i="6"/>
  <c r="F24" i="6"/>
  <c r="G24" i="6"/>
  <c r="C27" i="6"/>
  <c r="C26" i="6"/>
  <c r="C9" i="6" s="1"/>
  <c r="E26" i="6"/>
  <c r="G26" i="6"/>
  <c r="C24" i="6"/>
  <c r="E23" i="6"/>
  <c r="F23" i="6"/>
  <c r="G23" i="6"/>
  <c r="C23" i="6"/>
  <c r="C22" i="6" s="1"/>
  <c r="E18" i="6"/>
  <c r="E17" i="6" s="1"/>
  <c r="F18" i="6"/>
  <c r="F17" i="6" s="1"/>
  <c r="G18" i="6"/>
  <c r="G17" i="6" s="1"/>
  <c r="E13" i="6"/>
  <c r="E12" i="6" s="1"/>
  <c r="F12" i="6"/>
  <c r="F11" i="6" s="1"/>
  <c r="F10" i="6" s="1"/>
  <c r="C12" i="6"/>
  <c r="C11" i="6" s="1"/>
  <c r="D12" i="6"/>
  <c r="D26" i="6"/>
  <c r="D9" i="6" s="1"/>
  <c r="D23" i="6"/>
  <c r="D8" i="6" s="1"/>
  <c r="D18" i="6"/>
  <c r="D17" i="6" s="1"/>
  <c r="D11" i="6" s="1"/>
  <c r="D13" i="6"/>
  <c r="C18" i="6"/>
  <c r="C17" i="6" s="1"/>
  <c r="G9" i="4" l="1"/>
  <c r="F9" i="4"/>
  <c r="E9" i="4"/>
  <c r="D9" i="4"/>
  <c r="F41" i="4"/>
  <c r="C33" i="4"/>
  <c r="D41" i="4"/>
  <c r="E41" i="4"/>
  <c r="G41" i="4"/>
  <c r="G9" i="6"/>
  <c r="G11" i="6"/>
  <c r="F9" i="6"/>
  <c r="G8" i="6"/>
  <c r="G7" i="6" s="1"/>
  <c r="G6" i="6" s="1"/>
  <c r="F8" i="6"/>
  <c r="F7" i="6" s="1"/>
  <c r="F6" i="6" s="1"/>
  <c r="E11" i="6"/>
  <c r="E9" i="6"/>
  <c r="E8" i="6"/>
  <c r="D7" i="6"/>
  <c r="D6" i="6" s="1"/>
  <c r="G22" i="6"/>
  <c r="F22" i="6"/>
  <c r="E22" i="6"/>
  <c r="C8" i="6"/>
  <c r="C7" i="6" s="1"/>
  <c r="C6" i="6" s="1"/>
  <c r="E10" i="6"/>
  <c r="C10" i="6"/>
  <c r="D22" i="6"/>
  <c r="D10" i="6" s="1"/>
  <c r="G10" i="6" l="1"/>
  <c r="E7" i="6"/>
  <c r="E6" i="6" s="1"/>
  <c r="C13" i="6" l="1"/>
  <c r="I26" i="2"/>
  <c r="H26" i="2"/>
  <c r="G26" i="2"/>
  <c r="F26" i="2"/>
  <c r="J15" i="2"/>
  <c r="I15" i="2"/>
  <c r="H15" i="2"/>
  <c r="G15" i="2"/>
  <c r="F15" i="2"/>
  <c r="J12" i="2"/>
  <c r="J18" i="2" s="1"/>
  <c r="I12" i="2"/>
  <c r="H12" i="2"/>
  <c r="G12" i="2"/>
  <c r="F12" i="2"/>
  <c r="I18" i="2" l="1"/>
  <c r="G18" i="2"/>
  <c r="G27" i="2" s="1"/>
  <c r="H18" i="2"/>
  <c r="F18" i="2"/>
  <c r="I27" i="2"/>
  <c r="I34" i="2" s="1"/>
  <c r="I35" i="2" s="1"/>
  <c r="J27" i="2"/>
  <c r="J34" i="2" s="1"/>
  <c r="J35" i="2" s="1"/>
  <c r="F27" i="2"/>
  <c r="F34" i="2" s="1"/>
  <c r="H27" i="2"/>
  <c r="H34" i="2" s="1"/>
  <c r="H35" i="2" l="1"/>
  <c r="F35" i="2"/>
  <c r="G34" i="2"/>
  <c r="G35" i="2" s="1"/>
  <c r="I41" i="2" l="1"/>
  <c r="I44" i="2" s="1"/>
  <c r="J41" i="2" s="1"/>
  <c r="J44" i="2" s="1"/>
</calcChain>
</file>

<file path=xl/sharedStrings.xml><?xml version="1.0" encoding="utf-8"?>
<sst xmlns="http://schemas.openxmlformats.org/spreadsheetml/2006/main" count="199" uniqueCount="94">
  <si>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</si>
  <si>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</si>
  <si>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</si>
  <si>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</si>
  <si>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</si>
  <si>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</si>
  <si>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</si>
  <si>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</si>
  <si>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</si>
  <si>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</si>
  <si>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</si>
  <si>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</si>
  <si>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</si>
  <si>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</si>
  <si>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</si>
  <si>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</si>
  <si>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</si>
  <si>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</si>
  <si>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</si>
  <si>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</si>
  <si>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</si>
  <si>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</si>
  <si>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</si>
  <si>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</si>
  <si>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</si>
  <si>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</si>
  <si>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 xml:space="preserve"> Prihodi od prodaje proizvoda i robe te pruženih usluga i prihodi od donacija</t>
  </si>
  <si>
    <t>…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</si>
  <si>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</si>
  <si>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</si>
  <si>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</si>
  <si>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</si>
  <si>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</si>
  <si>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</si>
  <si>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1 Opći prihodi i primici</t>
  </si>
  <si>
    <t>11 Opći prihodi i primici</t>
  </si>
  <si>
    <t>Razred/
skupina</t>
  </si>
  <si>
    <t>Opći prihodi i primici</t>
  </si>
  <si>
    <t>Vlastiti prihodi</t>
  </si>
  <si>
    <t>A3. RASHODI PREMA FUNKCIJSKOJ KLASIFIKACIJI</t>
  </si>
  <si>
    <t>041</t>
  </si>
  <si>
    <t>04</t>
  </si>
  <si>
    <t>Ekonomski poslovi</t>
  </si>
  <si>
    <t>Opći ekonomski, trgovački i poslovi vezani uz rad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</si>
  <si>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</si>
  <si>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</si>
  <si>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</si>
  <si>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</si>
  <si>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</si>
  <si>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</si>
  <si>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</si>
  <si>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</si>
  <si>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</si>
  <si>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</si>
  <si>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</si>
  <si>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</si>
  <si>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</si>
  <si>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</si>
  <si>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</si>
  <si>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</si>
  <si>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RAZDJEL 020</t>
  </si>
  <si>
    <t>UPRAVNI ODJEL ZA RAZVOJ GRADA SLATINE</t>
  </si>
  <si>
    <t>GLAVA 02010/RKP 48322</t>
  </si>
  <si>
    <t>GRADSKA RAZVOJNA AGENCIJA SLATINE</t>
  </si>
  <si>
    <t>Izvor financiranja 1</t>
  </si>
  <si>
    <t>Izvor financiranja 3</t>
  </si>
  <si>
    <t>PROGRAM 3000</t>
  </si>
  <si>
    <t>POTICANJE RAZVOJA GOSPODARSTVA</t>
  </si>
  <si>
    <t>Aktivnost A300001</t>
  </si>
  <si>
    <t xml:space="preserve">REDOVNA DJELATNOS GRADSKE RAZVOJNE AGENCIJE GRADA SLATINE		</t>
  </si>
  <si>
    <t>Izvor financiranja 11</t>
  </si>
  <si>
    <t>Financijski rashodi</t>
  </si>
  <si>
    <t>Izvor financiranja 31</t>
  </si>
  <si>
    <t>Vlastiti prihodi i primici</t>
  </si>
  <si>
    <t>Kapitalni projekt K300001</t>
  </si>
  <si>
    <t>OPREMANJE GRADSKE RAZVOJNE AGENCIJE GRADA SLATINE</t>
  </si>
  <si>
    <t>Rashodi za nabavu proizvedene dugotrajne imovine</t>
  </si>
  <si>
    <t>IZVRŠENJE 
2024.</t>
  </si>
  <si>
    <t>TEKUĆI PLAN 
2025.</t>
  </si>
  <si>
    <t>PLAN 
2026.</t>
  </si>
  <si>
    <t>PROJEKCIJA 
2027.</t>
  </si>
  <si>
    <t>PROJEKCIJA
2028.</t>
  </si>
  <si>
    <t>Vlastiti prihodi od pruženih usluga</t>
  </si>
  <si>
    <t>Prihodi od prodaje proizvoda i robe te pruženih usluga</t>
  </si>
  <si>
    <t>Prihodi od pruženih usluga</t>
  </si>
  <si>
    <t>Prihodi iz nadležnog proračuna i od HZZO-a temeljem ugovornih obeza</t>
  </si>
  <si>
    <t>Prihodi iz nadležnog proračuna za financiranje redovne sjelatnosti proračunski korisnika</t>
  </si>
  <si>
    <t>Prihodi iz nadležnog proračuna za financiranje rashoda poslovanja</t>
  </si>
  <si>
    <t>Prihodi iz nadležnog proračuna za financiranje rashoda za nabavu nefinancijske imovine</t>
  </si>
  <si>
    <t>KLASA: 400-02/25-01/5</t>
  </si>
  <si>
    <t>URBROJ: 2189-2-12-03/04-25-4</t>
  </si>
  <si>
    <t>Datum: 8. listopada 2025.</t>
  </si>
  <si>
    <t xml:space="preserve">FINANCIJSKI PLAN PRORAČUNSKOG KORISNIKA JEDINICE LOKALNE I PODRUČNE (REGIONALNE) SAMOUPRAVE -GRADSKA RAZVOJNA AGENCIJA SLATINE
ZA GODINU 2026. I PROJEKCIJE ZA GODINU 2027. I 2028.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</si>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</sst>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23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Border="1" applyAlignment="1">
      <alignment horizontal="right" wrapText="1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3" fontId="8" fillId="2" borderId="4" xfId="3" applyNumberFormat="1" applyFont="1" applyFill="1" applyBorder="1" applyAlignment="1">
      <alignment horizontal="right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Font="1" applyFill="1" applyBorder="1" applyAlignment="1">
      <alignment horizontal="left" vertical="center" wrapText="1" inden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49" fontId="16" fillId="2" borderId="4" xfId="3" quotePrefix="1" applyNumberFormat="1" applyFont="1" applyFill="1" applyBorder="1" applyAlignment="1">
      <alignment horizontal="left" vertical="center" indent="2"/>
    </xf>
    <xf numFmtId="49" fontId="15" fillId="2" borderId="4" xfId="3" quotePrefix="1" applyNumberFormat="1" applyFont="1" applyFill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1"/>
    </xf>
    <xf numFmtId="0" fontId="2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2"/>
    </xf>
    <xf numFmtId="0" fontId="23" fillId="2" borderId="4" xfId="3" applyFont="1" applyFill="1" applyBorder="1" applyAlignment="1">
      <alignment horizontal="left" vertical="center" wrapText="1" indent="3"/>
    </xf>
    <xf numFmtId="0" fontId="8" fillId="2" borderId="4" xfId="0" applyFont="1" applyFill="1" applyBorder="1" applyAlignment="1">
      <alignment horizontal="left" vertical="center" wrapText="1" indent="6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 indent="7"/>
    </xf>
    <xf numFmtId="0" fontId="8" fillId="2" borderId="4" xfId="3" applyFont="1" applyFill="1" applyBorder="1" applyAlignment="1">
      <alignment horizontal="left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 indent="3"/>
    </xf>
    <xf numFmtId="0" fontId="23" fillId="2" borderId="4" xfId="3" applyFont="1" applyFill="1" applyBorder="1" applyAlignment="1">
      <alignment horizontal="left" vertical="center" wrapText="1" indent="4"/>
    </xf>
    <xf numFmtId="0" fontId="23" fillId="2" borderId="4" xfId="3" applyFont="1" applyFill="1" applyBorder="1" applyAlignment="1">
      <alignment horizontal="left" vertical="center" wrapText="1" indent="2"/>
    </xf>
    <xf numFmtId="0" fontId="4" fillId="0" borderId="4" xfId="3" applyFont="1" applyBorder="1" applyAlignment="1">
      <alignment horizontal="center"/>
    </xf>
    <xf numFmtId="0" fontId="2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3" fontId="13" fillId="2" borderId="4" xfId="3" applyNumberFormat="1" applyFont="1" applyFill="1" applyBorder="1" applyAlignment="1">
      <alignment horizontal="left" indent="1"/>
    </xf>
    <xf numFmtId="3" fontId="13" fillId="2" borderId="4" xfId="3" applyNumberFormat="1" applyFont="1" applyFill="1" applyBorder="1" applyAlignment="1">
      <alignment horizontal="right"/>
    </xf>
    <xf numFmtId="3" fontId="15" fillId="2" borderId="4" xfId="3" applyNumberFormat="1" applyFont="1" applyFill="1" applyBorder="1" applyAlignment="1">
      <alignment horizontal="left" vertical="center" wrapText="1"/>
    </xf>
    <xf numFmtId="3" fontId="16" fillId="2" borderId="4" xfId="3" quotePrefix="1" applyNumberFormat="1" applyFont="1" applyFill="1" applyBorder="1" applyAlignment="1">
      <alignment horizontal="left" vertical="center" wrapText="1"/>
    </xf>
    <xf numFmtId="3" fontId="16" fillId="2" borderId="4" xfId="3" applyNumberFormat="1" applyFont="1" applyFill="1" applyBorder="1" applyAlignment="1">
      <alignment horizontal="left" vertical="center" wrapText="1"/>
    </xf>
    <xf numFmtId="3" fontId="16" fillId="2" borderId="4" xfId="3" quotePrefix="1" applyNumberFormat="1" applyFont="1" applyFill="1" applyBorder="1" applyAlignment="1">
      <alignment horizontal="left" vertical="center"/>
    </xf>
    <xf numFmtId="3" fontId="16" fillId="2" borderId="4" xfId="3" applyNumberFormat="1" applyFont="1" applyFill="1" applyBorder="1" applyAlignment="1">
      <alignment vertical="center" wrapText="1"/>
    </xf>
    <xf numFmtId="3" fontId="15" fillId="2" borderId="4" xfId="3" applyNumberFormat="1" applyFont="1" applyFill="1" applyBorder="1" applyAlignment="1">
      <alignment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0" borderId="4" xfId="3" applyFont="1" applyBorder="1" applyAlignment="1">
      <alignment horizontal="center" vertical="center" wrapText="1"/>
    </xf>
    <xf numFmtId="3" fontId="16" fillId="2" borderId="4" xfId="3" applyNumberFormat="1" applyFont="1" applyFill="1" applyBorder="1" applyAlignment="1">
      <alignment horizontal="right"/>
    </xf>
    <xf numFmtId="3" fontId="15" fillId="4" borderId="4" xfId="2" quotePrefix="1" applyNumberFormat="1" applyFont="1" applyFill="1" applyBorder="1" applyAlignment="1">
      <alignment horizontal="right"/>
    </xf>
    <xf numFmtId="0" fontId="24" fillId="0" borderId="0" xfId="1" applyFont="1"/>
    <xf numFmtId="0" fontId="8" fillId="0" borderId="0" xfId="3" applyFont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Font="1" applyFill="1" applyBorder="1" applyAlignment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abSelected="1" zoomScaleNormal="100" workbookViewId="0">
      <selection activeCell="N14" sqref="N14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2" x14ac:dyDescent="0.25">
      <c r="A1" s="93" t="s">
        <v>89</v>
      </c>
      <c r="B1" s="92"/>
      <c r="C1" s="92"/>
      <c r="D1" s="92"/>
    </row>
    <row r="2" spans="1:12" x14ac:dyDescent="0.25">
      <c r="A2" s="94" t="s">
        <v>90</v>
      </c>
    </row>
    <row r="3" spans="1:12" x14ac:dyDescent="0.25">
      <c r="A3" s="2" t="s">
        <v>91</v>
      </c>
    </row>
    <row r="4" spans="1:12" s="2" customFormat="1" ht="61.5" customHeight="1" x14ac:dyDescent="0.25">
      <c r="A4" s="110" t="s">
        <v>92</v>
      </c>
      <c r="B4" s="110"/>
      <c r="C4" s="110"/>
      <c r="D4" s="110"/>
      <c r="E4" s="110"/>
      <c r="F4" s="110"/>
      <c r="G4" s="110"/>
      <c r="H4" s="110"/>
      <c r="I4" s="110"/>
      <c r="J4" s="110"/>
    </row>
    <row r="5" spans="1:12" s="2" customFormat="1" ht="18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2" s="2" customFormat="1" ht="15.75" x14ac:dyDescent="0.25">
      <c r="A6" s="110" t="s">
        <v>0</v>
      </c>
      <c r="B6" s="110"/>
      <c r="C6" s="110"/>
      <c r="D6" s="110"/>
      <c r="E6" s="110"/>
      <c r="F6" s="110"/>
      <c r="G6" s="110"/>
      <c r="H6" s="110"/>
      <c r="I6" s="111"/>
      <c r="J6" s="111"/>
    </row>
    <row r="7" spans="1:12" s="2" customFormat="1" ht="18.75" x14ac:dyDescent="0.25">
      <c r="A7" s="3"/>
      <c r="B7" s="3"/>
      <c r="C7" s="3"/>
      <c r="D7" s="3"/>
      <c r="E7" s="3"/>
      <c r="F7" s="3"/>
      <c r="G7" s="3"/>
      <c r="H7" s="3"/>
      <c r="I7" s="4"/>
      <c r="J7" s="4"/>
    </row>
    <row r="8" spans="1:12" s="2" customFormat="1" ht="18" customHeight="1" x14ac:dyDescent="0.25">
      <c r="A8" s="110" t="s">
        <v>13</v>
      </c>
      <c r="B8" s="112"/>
      <c r="C8" s="112"/>
      <c r="D8" s="112"/>
      <c r="E8" s="112"/>
      <c r="F8" s="112"/>
      <c r="G8" s="112"/>
      <c r="H8" s="112"/>
      <c r="I8" s="112"/>
      <c r="J8" s="112"/>
    </row>
    <row r="9" spans="1:12" s="2" customFormat="1" ht="18.75" x14ac:dyDescent="0.3">
      <c r="A9" s="5"/>
      <c r="B9" s="6"/>
      <c r="C9" s="6"/>
      <c r="D9" s="6"/>
      <c r="E9" s="7"/>
      <c r="F9" s="8"/>
      <c r="G9" s="8"/>
      <c r="H9" s="8"/>
      <c r="I9" s="8"/>
      <c r="J9" s="9"/>
    </row>
    <row r="10" spans="1:12" s="2" customFormat="1" ht="25.5" x14ac:dyDescent="0.25">
      <c r="A10" s="113" t="s">
        <v>12</v>
      </c>
      <c r="B10" s="114"/>
      <c r="C10" s="114"/>
      <c r="D10" s="114"/>
      <c r="E10" s="114"/>
      <c r="F10" s="88" t="s">
        <v>77</v>
      </c>
      <c r="G10" s="88" t="s">
        <v>78</v>
      </c>
      <c r="H10" s="89" t="s">
        <v>79</v>
      </c>
      <c r="I10" s="89" t="s">
        <v>80</v>
      </c>
      <c r="J10" s="89" t="s">
        <v>81</v>
      </c>
    </row>
    <row r="11" spans="1:12" s="32" customFormat="1" ht="12" customHeight="1" x14ac:dyDescent="0.25">
      <c r="A11" s="105">
        <v>1</v>
      </c>
      <c r="B11" s="105"/>
      <c r="C11" s="105"/>
      <c r="D11" s="105"/>
      <c r="E11" s="105"/>
      <c r="F11" s="72">
        <v>2</v>
      </c>
      <c r="G11" s="72">
        <v>3</v>
      </c>
      <c r="H11" s="73">
        <v>4</v>
      </c>
      <c r="I11" s="73">
        <v>5</v>
      </c>
      <c r="J11" s="73">
        <v>6</v>
      </c>
    </row>
    <row r="12" spans="1:12" s="2" customFormat="1" x14ac:dyDescent="0.25">
      <c r="A12" s="106" t="s">
        <v>3</v>
      </c>
      <c r="B12" s="104"/>
      <c r="C12" s="104"/>
      <c r="D12" s="104"/>
      <c r="E12" s="115"/>
      <c r="F12" s="10">
        <f>F13+F14</f>
        <v>172392.39</v>
      </c>
      <c r="G12" s="10">
        <f t="shared" ref="G12:J12" si="0">G13+G14</f>
        <v>148626</v>
      </c>
      <c r="H12" s="10">
        <f t="shared" si="0"/>
        <v>235900</v>
      </c>
      <c r="I12" s="10">
        <f t="shared" si="0"/>
        <v>275400</v>
      </c>
      <c r="J12" s="10">
        <f t="shared" si="0"/>
        <v>278500</v>
      </c>
    </row>
    <row r="13" spans="1:12" s="2" customFormat="1" x14ac:dyDescent="0.25">
      <c r="A13" s="118" t="s">
        <v>1</v>
      </c>
      <c r="B13" s="119"/>
      <c r="C13" s="119"/>
      <c r="D13" s="119"/>
      <c r="E13" s="117"/>
      <c r="F13" s="11">
        <f>+' Račun prihoda i rashoda'!C9</f>
        <v>172392.39</v>
      </c>
      <c r="G13" s="11">
        <f>+' Račun prihoda i rashoda'!D9</f>
        <v>148626</v>
      </c>
      <c r="H13" s="11">
        <f>+' Račun prihoda i rashoda'!E9</f>
        <v>235900</v>
      </c>
      <c r="I13" s="11">
        <f>+' Račun prihoda i rashoda'!F9</f>
        <v>275400</v>
      </c>
      <c r="J13" s="11">
        <f>+' Račun prihoda i rashoda'!G9</f>
        <v>278500</v>
      </c>
      <c r="L13" s="2" t="s">
        <v>93</v>
      </c>
    </row>
    <row r="14" spans="1:12" s="2" customFormat="1" x14ac:dyDescent="0.25">
      <c r="A14" s="116" t="s">
        <v>2</v>
      </c>
      <c r="B14" s="117"/>
      <c r="C14" s="117"/>
      <c r="D14" s="117"/>
      <c r="E14" s="117"/>
      <c r="F14" s="11">
        <v>0</v>
      </c>
      <c r="G14" s="11">
        <v>0</v>
      </c>
      <c r="H14" s="11">
        <v>0</v>
      </c>
      <c r="I14" s="11">
        <v>0</v>
      </c>
      <c r="J14" s="11">
        <v>0</v>
      </c>
    </row>
    <row r="15" spans="1:12" s="2" customFormat="1" x14ac:dyDescent="0.25">
      <c r="A15" s="12" t="s">
        <v>6</v>
      </c>
      <c r="B15" s="30"/>
      <c r="C15" s="30"/>
      <c r="D15" s="30"/>
      <c r="E15" s="30"/>
      <c r="F15" s="10">
        <f>F16+F17</f>
        <v>167086.19000000003</v>
      </c>
      <c r="G15" s="10">
        <f t="shared" ref="G15:J15" si="1">G16+G17</f>
        <v>179816</v>
      </c>
      <c r="H15" s="10">
        <f t="shared" si="1"/>
        <v>279406</v>
      </c>
      <c r="I15" s="10">
        <f t="shared" si="1"/>
        <v>275400</v>
      </c>
      <c r="J15" s="10">
        <f t="shared" si="1"/>
        <v>278500</v>
      </c>
    </row>
    <row r="16" spans="1:12" s="2" customFormat="1" x14ac:dyDescent="0.25">
      <c r="A16" s="120" t="s">
        <v>4</v>
      </c>
      <c r="B16" s="119"/>
      <c r="C16" s="119"/>
      <c r="D16" s="119"/>
      <c r="E16" s="119"/>
      <c r="F16" s="11">
        <f>+' Račun prihoda i rashoda'!C21</f>
        <v>161961.94000000003</v>
      </c>
      <c r="G16" s="11">
        <f>+' Račun prihoda i rashoda'!D21</f>
        <v>176316</v>
      </c>
      <c r="H16" s="11">
        <f>+' Račun prihoda i rashoda'!E21</f>
        <v>274406</v>
      </c>
      <c r="I16" s="11">
        <f>+' Račun prihoda i rashoda'!F21</f>
        <v>273400</v>
      </c>
      <c r="J16" s="11">
        <f>+' Račun prihoda i rashoda'!G21</f>
        <v>276500</v>
      </c>
    </row>
    <row r="17" spans="1:10" s="2" customFormat="1" x14ac:dyDescent="0.25">
      <c r="A17" s="116" t="s">
        <v>5</v>
      </c>
      <c r="B17" s="117"/>
      <c r="C17" s="117"/>
      <c r="D17" s="117"/>
      <c r="E17" s="117"/>
      <c r="F17" s="11">
        <f>+' Račun prihoda i rashoda'!C25</f>
        <v>5124.25</v>
      </c>
      <c r="G17" s="11">
        <f>+' Račun prihoda i rashoda'!D25</f>
        <v>3500</v>
      </c>
      <c r="H17" s="11">
        <f>+' Račun prihoda i rashoda'!E25</f>
        <v>5000</v>
      </c>
      <c r="I17" s="11">
        <f>+' Račun prihoda i rashoda'!F25</f>
        <v>2000</v>
      </c>
      <c r="J17" s="11">
        <f>+' Račun prihoda i rashoda'!G25</f>
        <v>2000</v>
      </c>
    </row>
    <row r="18" spans="1:10" s="2" customFormat="1" x14ac:dyDescent="0.25">
      <c r="A18" s="103" t="s">
        <v>7</v>
      </c>
      <c r="B18" s="104"/>
      <c r="C18" s="104"/>
      <c r="D18" s="104"/>
      <c r="E18" s="104"/>
      <c r="F18" s="10">
        <f>F12-F15</f>
        <v>5306.1999999999825</v>
      </c>
      <c r="G18" s="10">
        <f t="shared" ref="G18:J18" si="2">G12-G15</f>
        <v>-31190</v>
      </c>
      <c r="H18" s="10">
        <f t="shared" si="2"/>
        <v>-43506</v>
      </c>
      <c r="I18" s="10">
        <f t="shared" si="2"/>
        <v>0</v>
      </c>
      <c r="J18" s="10">
        <f t="shared" si="2"/>
        <v>0</v>
      </c>
    </row>
    <row r="19" spans="1:10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</row>
    <row r="20" spans="1:10" s="2" customFormat="1" ht="18" customHeight="1" x14ac:dyDescent="0.25">
      <c r="A20" s="110" t="s">
        <v>14</v>
      </c>
      <c r="B20" s="112"/>
      <c r="C20" s="112"/>
      <c r="D20" s="112"/>
      <c r="E20" s="112"/>
      <c r="F20" s="112"/>
      <c r="G20" s="112"/>
      <c r="H20" s="112"/>
      <c r="I20" s="112"/>
      <c r="J20" s="112"/>
    </row>
    <row r="21" spans="1:10" s="2" customFormat="1" ht="18.75" x14ac:dyDescent="0.25">
      <c r="A21" s="3"/>
      <c r="B21" s="14"/>
      <c r="C21" s="14"/>
      <c r="D21" s="14"/>
      <c r="E21" s="14"/>
      <c r="F21" s="14"/>
      <c r="G21" s="14"/>
      <c r="H21" s="15"/>
      <c r="I21" s="15"/>
      <c r="J21" s="15"/>
    </row>
    <row r="22" spans="1:10" s="2" customFormat="1" ht="25.5" x14ac:dyDescent="0.25">
      <c r="A22" s="113" t="s">
        <v>12</v>
      </c>
      <c r="B22" s="114"/>
      <c r="C22" s="114"/>
      <c r="D22" s="114"/>
      <c r="E22" s="114"/>
      <c r="F22" s="88" t="s">
        <v>77</v>
      </c>
      <c r="G22" s="88" t="s">
        <v>78</v>
      </c>
      <c r="H22" s="89" t="s">
        <v>79</v>
      </c>
      <c r="I22" s="89" t="s">
        <v>80</v>
      </c>
      <c r="J22" s="89" t="s">
        <v>81</v>
      </c>
    </row>
    <row r="23" spans="1:10" s="32" customFormat="1" ht="12" customHeight="1" x14ac:dyDescent="0.25">
      <c r="A23" s="105">
        <v>1</v>
      </c>
      <c r="B23" s="105"/>
      <c r="C23" s="105"/>
      <c r="D23" s="105"/>
      <c r="E23" s="105"/>
      <c r="F23" s="72">
        <v>2</v>
      </c>
      <c r="G23" s="72">
        <v>3</v>
      </c>
      <c r="H23" s="73">
        <v>4</v>
      </c>
      <c r="I23" s="73">
        <v>5</v>
      </c>
      <c r="J23" s="73">
        <v>6</v>
      </c>
    </row>
    <row r="24" spans="1:10" s="2" customFormat="1" x14ac:dyDescent="0.25">
      <c r="A24" s="116" t="s">
        <v>8</v>
      </c>
      <c r="B24" s="117"/>
      <c r="C24" s="117"/>
      <c r="D24" s="117"/>
      <c r="E24" s="117"/>
      <c r="F24" s="11">
        <v>0</v>
      </c>
      <c r="G24" s="11">
        <v>0</v>
      </c>
      <c r="H24" s="11">
        <v>0</v>
      </c>
      <c r="I24" s="11">
        <v>0</v>
      </c>
      <c r="J24" s="13">
        <v>0</v>
      </c>
    </row>
    <row r="25" spans="1:10" s="2" customFormat="1" x14ac:dyDescent="0.25">
      <c r="A25" s="116" t="s">
        <v>9</v>
      </c>
      <c r="B25" s="117"/>
      <c r="C25" s="117"/>
      <c r="D25" s="117"/>
      <c r="E25" s="117"/>
      <c r="F25" s="11">
        <v>0</v>
      </c>
      <c r="G25" s="11">
        <v>0</v>
      </c>
      <c r="H25" s="11">
        <v>0</v>
      </c>
      <c r="I25" s="11">
        <v>0</v>
      </c>
      <c r="J25" s="13">
        <v>0</v>
      </c>
    </row>
    <row r="26" spans="1:10" s="2" customFormat="1" x14ac:dyDescent="0.25">
      <c r="A26" s="103" t="s">
        <v>10</v>
      </c>
      <c r="B26" s="104"/>
      <c r="C26" s="104"/>
      <c r="D26" s="104"/>
      <c r="E26" s="104"/>
      <c r="F26" s="10">
        <f>F24-F25</f>
        <v>0</v>
      </c>
      <c r="G26" s="10">
        <f t="shared" ref="G26:I26" si="3">G24-G25</f>
        <v>0</v>
      </c>
      <c r="H26" s="10">
        <f t="shared" si="3"/>
        <v>0</v>
      </c>
      <c r="I26" s="10">
        <f t="shared" si="3"/>
        <v>0</v>
      </c>
      <c r="J26" s="10">
        <f>J24-J25</f>
        <v>0</v>
      </c>
    </row>
    <row r="27" spans="1:10" s="2" customFormat="1" x14ac:dyDescent="0.25">
      <c r="A27" s="103" t="s">
        <v>11</v>
      </c>
      <c r="B27" s="104"/>
      <c r="C27" s="104"/>
      <c r="D27" s="104"/>
      <c r="E27" s="104"/>
      <c r="F27" s="10">
        <f>F18+F26</f>
        <v>5306.1999999999825</v>
      </c>
      <c r="G27" s="10">
        <f t="shared" ref="G27:J27" si="4">G18+G26</f>
        <v>-31190</v>
      </c>
      <c r="H27" s="10">
        <f t="shared" si="4"/>
        <v>-43506</v>
      </c>
      <c r="I27" s="10">
        <f t="shared" si="4"/>
        <v>0</v>
      </c>
      <c r="J27" s="10">
        <f t="shared" si="4"/>
        <v>0</v>
      </c>
    </row>
    <row r="28" spans="1:10" s="2" customFormat="1" ht="18.75" x14ac:dyDescent="0.25">
      <c r="A28" s="16"/>
      <c r="B28" s="14"/>
      <c r="C28" s="14"/>
      <c r="D28" s="14"/>
      <c r="E28" s="14"/>
      <c r="F28" s="14"/>
      <c r="G28" s="14"/>
      <c r="H28" s="15"/>
      <c r="I28" s="15"/>
      <c r="J28" s="15"/>
    </row>
    <row r="29" spans="1:10" s="2" customFormat="1" ht="18" customHeight="1" x14ac:dyDescent="0.25">
      <c r="A29" s="110" t="s">
        <v>15</v>
      </c>
      <c r="B29" s="112"/>
      <c r="C29" s="112"/>
      <c r="D29" s="112"/>
      <c r="E29" s="112"/>
      <c r="F29" s="112"/>
      <c r="G29" s="112"/>
      <c r="H29" s="112"/>
      <c r="I29" s="112"/>
      <c r="J29" s="112"/>
    </row>
    <row r="30" spans="1:10" s="2" customFormat="1" ht="18" customHeight="1" x14ac:dyDescent="0.25">
      <c r="A30" s="28"/>
      <c r="B30" s="29"/>
      <c r="C30" s="29"/>
      <c r="D30" s="29"/>
      <c r="E30" s="29"/>
      <c r="F30" s="29"/>
      <c r="G30" s="29"/>
      <c r="H30" s="29"/>
      <c r="I30" s="29"/>
      <c r="J30" s="29"/>
    </row>
    <row r="31" spans="1:10" s="2" customFormat="1" ht="25.5" x14ac:dyDescent="0.25">
      <c r="A31" s="95" t="s">
        <v>21</v>
      </c>
      <c r="B31" s="96"/>
      <c r="C31" s="96"/>
      <c r="D31" s="96"/>
      <c r="E31" s="97"/>
      <c r="F31" s="88" t="s">
        <v>77</v>
      </c>
      <c r="G31" s="88" t="s">
        <v>78</v>
      </c>
      <c r="H31" s="89" t="s">
        <v>79</v>
      </c>
      <c r="I31" s="89" t="s">
        <v>80</v>
      </c>
      <c r="J31" s="89" t="s">
        <v>81</v>
      </c>
    </row>
    <row r="32" spans="1:10" s="32" customFormat="1" ht="12" customHeight="1" x14ac:dyDescent="0.25">
      <c r="A32" s="105">
        <v>1</v>
      </c>
      <c r="B32" s="105"/>
      <c r="C32" s="105"/>
      <c r="D32" s="105"/>
      <c r="E32" s="105"/>
      <c r="F32" s="72">
        <v>2</v>
      </c>
      <c r="G32" s="72">
        <v>3</v>
      </c>
      <c r="H32" s="73">
        <v>4</v>
      </c>
      <c r="I32" s="73">
        <v>5</v>
      </c>
      <c r="J32" s="73">
        <v>6</v>
      </c>
    </row>
    <row r="33" spans="1:10" s="2" customFormat="1" ht="15" customHeight="1" x14ac:dyDescent="0.25">
      <c r="A33" s="98" t="s">
        <v>16</v>
      </c>
      <c r="B33" s="99"/>
      <c r="C33" s="99"/>
      <c r="D33" s="99"/>
      <c r="E33" s="100"/>
      <c r="F33" s="17">
        <v>69390.09</v>
      </c>
      <c r="G33" s="17">
        <v>74696</v>
      </c>
      <c r="H33" s="17">
        <v>43506</v>
      </c>
      <c r="I33" s="17">
        <v>0</v>
      </c>
      <c r="J33" s="18">
        <v>0</v>
      </c>
    </row>
    <row r="34" spans="1:10" s="2" customFormat="1" ht="15" customHeight="1" x14ac:dyDescent="0.25">
      <c r="A34" s="103" t="s">
        <v>17</v>
      </c>
      <c r="B34" s="104"/>
      <c r="C34" s="104"/>
      <c r="D34" s="104"/>
      <c r="E34" s="104"/>
      <c r="F34" s="19">
        <f>F27+F33</f>
        <v>74696.289999999979</v>
      </c>
      <c r="G34" s="19">
        <f t="shared" ref="G34:J34" si="5">G27+G33</f>
        <v>43506</v>
      </c>
      <c r="H34" s="19">
        <f t="shared" si="5"/>
        <v>0</v>
      </c>
      <c r="I34" s="19">
        <f t="shared" si="5"/>
        <v>0</v>
      </c>
      <c r="J34" s="20">
        <f t="shared" si="5"/>
        <v>0</v>
      </c>
    </row>
    <row r="35" spans="1:10" s="2" customFormat="1" ht="45" customHeight="1" x14ac:dyDescent="0.25">
      <c r="A35" s="106" t="s">
        <v>18</v>
      </c>
      <c r="B35" s="107"/>
      <c r="C35" s="107"/>
      <c r="D35" s="107"/>
      <c r="E35" s="108"/>
      <c r="F35" s="19">
        <f>F18+F26+F33-F34</f>
        <v>0</v>
      </c>
      <c r="G35" s="19">
        <f t="shared" ref="G35:J35" si="6">G18+G26+G33-G34</f>
        <v>0</v>
      </c>
      <c r="H35" s="19">
        <f t="shared" si="6"/>
        <v>0</v>
      </c>
      <c r="I35" s="19">
        <f t="shared" si="6"/>
        <v>0</v>
      </c>
      <c r="J35" s="20">
        <f t="shared" si="6"/>
        <v>0</v>
      </c>
    </row>
    <row r="36" spans="1:10" s="2" customFormat="1" ht="18" customHeight="1" x14ac:dyDescent="0.25">
      <c r="A36" s="27"/>
      <c r="B36" s="21"/>
      <c r="C36" s="21"/>
      <c r="D36" s="21"/>
      <c r="E36" s="21"/>
      <c r="F36" s="21"/>
      <c r="G36" s="21"/>
      <c r="H36" s="21"/>
      <c r="I36" s="21"/>
      <c r="J36" s="21"/>
    </row>
    <row r="37" spans="1:10" s="2" customFormat="1" ht="18" customHeight="1" x14ac:dyDescent="0.25">
      <c r="A37" s="109" t="s">
        <v>19</v>
      </c>
      <c r="B37" s="109"/>
      <c r="C37" s="109"/>
      <c r="D37" s="109"/>
      <c r="E37" s="109"/>
      <c r="F37" s="109"/>
      <c r="G37" s="109"/>
      <c r="H37" s="109"/>
      <c r="I37" s="109"/>
      <c r="J37" s="109"/>
    </row>
    <row r="38" spans="1:10" s="2" customFormat="1" ht="18.75" x14ac:dyDescent="0.25">
      <c r="A38" s="22"/>
      <c r="B38" s="23"/>
      <c r="C38" s="23"/>
      <c r="D38" s="23"/>
      <c r="E38" s="23"/>
      <c r="F38" s="23"/>
      <c r="G38" s="23"/>
      <c r="H38" s="24"/>
      <c r="I38" s="24"/>
      <c r="J38" s="24"/>
    </row>
    <row r="39" spans="1:10" s="2" customFormat="1" ht="25.5" x14ac:dyDescent="0.25">
      <c r="A39" s="95" t="s">
        <v>21</v>
      </c>
      <c r="B39" s="96"/>
      <c r="C39" s="96"/>
      <c r="D39" s="96"/>
      <c r="E39" s="97"/>
      <c r="F39" s="88" t="s">
        <v>77</v>
      </c>
      <c r="G39" s="88" t="s">
        <v>78</v>
      </c>
      <c r="H39" s="89" t="s">
        <v>79</v>
      </c>
      <c r="I39" s="89" t="s">
        <v>80</v>
      </c>
      <c r="J39" s="89" t="s">
        <v>81</v>
      </c>
    </row>
    <row r="40" spans="1:10" s="32" customFormat="1" ht="12" customHeight="1" x14ac:dyDescent="0.25">
      <c r="A40" s="105">
        <v>1</v>
      </c>
      <c r="B40" s="105"/>
      <c r="C40" s="105"/>
      <c r="D40" s="105"/>
      <c r="E40" s="105"/>
      <c r="F40" s="72">
        <v>2</v>
      </c>
      <c r="G40" s="72">
        <v>3</v>
      </c>
      <c r="H40" s="73">
        <v>4</v>
      </c>
      <c r="I40" s="73">
        <v>5</v>
      </c>
      <c r="J40" s="73">
        <v>6</v>
      </c>
    </row>
    <row r="41" spans="1:10" s="2" customFormat="1" x14ac:dyDescent="0.25">
      <c r="A41" s="98" t="s">
        <v>16</v>
      </c>
      <c r="B41" s="99"/>
      <c r="C41" s="99"/>
      <c r="D41" s="99"/>
      <c r="E41" s="100"/>
      <c r="F41" s="17">
        <v>69390</v>
      </c>
      <c r="G41" s="17">
        <v>74696</v>
      </c>
      <c r="H41" s="17">
        <f>+G44</f>
        <v>43506</v>
      </c>
      <c r="I41" s="17">
        <f t="shared" ref="I41:J41" si="7">+H44</f>
        <v>0</v>
      </c>
      <c r="J41" s="91">
        <f t="shared" si="7"/>
        <v>0</v>
      </c>
    </row>
    <row r="42" spans="1:10" s="2" customFormat="1" ht="28.5" customHeight="1" x14ac:dyDescent="0.25">
      <c r="A42" s="98" t="s">
        <v>20</v>
      </c>
      <c r="B42" s="99"/>
      <c r="C42" s="99"/>
      <c r="D42" s="99"/>
      <c r="E42" s="100"/>
      <c r="F42" s="17">
        <v>5306</v>
      </c>
      <c r="G42" s="17">
        <v>-31190</v>
      </c>
      <c r="H42" s="17">
        <v>-43506</v>
      </c>
      <c r="I42" s="17"/>
      <c r="J42" s="91"/>
    </row>
    <row r="43" spans="1:10" s="2" customFormat="1" ht="25.5" customHeight="1" x14ac:dyDescent="0.25">
      <c r="A43" s="98" t="s">
        <v>59</v>
      </c>
      <c r="B43" s="101"/>
      <c r="C43" s="101"/>
      <c r="D43" s="101"/>
      <c r="E43" s="102"/>
      <c r="F43" s="17">
        <v>0</v>
      </c>
      <c r="G43" s="17">
        <v>0</v>
      </c>
      <c r="H43" s="17">
        <v>0</v>
      </c>
      <c r="I43" s="17">
        <v>0</v>
      </c>
      <c r="J43" s="18">
        <v>0</v>
      </c>
    </row>
    <row r="44" spans="1:10" s="2" customFormat="1" ht="15" customHeight="1" x14ac:dyDescent="0.25">
      <c r="A44" s="103" t="s">
        <v>17</v>
      </c>
      <c r="B44" s="104"/>
      <c r="C44" s="104"/>
      <c r="D44" s="104"/>
      <c r="E44" s="104"/>
      <c r="F44" s="25">
        <f>F41+F42+F43</f>
        <v>74696</v>
      </c>
      <c r="G44" s="25">
        <f>G41+G42+G43</f>
        <v>43506</v>
      </c>
      <c r="H44" s="25">
        <f>H41+H42+H43</f>
        <v>0</v>
      </c>
      <c r="I44" s="25">
        <f t="shared" ref="I44:J44" si="8">I41-I42+I43</f>
        <v>0</v>
      </c>
      <c r="J44" s="26">
        <f t="shared" si="8"/>
        <v>0</v>
      </c>
    </row>
    <row r="45" spans="1:10" ht="9" customHeight="1" x14ac:dyDescent="0.25"/>
  </sheetData>
  <mergeCells count="31">
    <mergeCell ref="A20:J20"/>
    <mergeCell ref="A11:E11"/>
    <mergeCell ref="A31:E31"/>
    <mergeCell ref="A33:E33"/>
    <mergeCell ref="A24:E24"/>
    <mergeCell ref="A25:E25"/>
    <mergeCell ref="A26:E26"/>
    <mergeCell ref="A27:E27"/>
    <mergeCell ref="A13:E13"/>
    <mergeCell ref="A14:E14"/>
    <mergeCell ref="A16:E16"/>
    <mergeCell ref="A17:E17"/>
    <mergeCell ref="A18:E18"/>
    <mergeCell ref="A22:E22"/>
    <mergeCell ref="A29:J29"/>
    <mergeCell ref="A4:J4"/>
    <mergeCell ref="A6:J6"/>
    <mergeCell ref="A8:J8"/>
    <mergeCell ref="A10:E10"/>
    <mergeCell ref="A12:E12"/>
    <mergeCell ref="A34:E34"/>
    <mergeCell ref="A35:E35"/>
    <mergeCell ref="A37:J37"/>
    <mergeCell ref="A23:E23"/>
    <mergeCell ref="A32:E32"/>
    <mergeCell ref="A39:E39"/>
    <mergeCell ref="A41:E41"/>
    <mergeCell ref="A42:E42"/>
    <mergeCell ref="A43:E43"/>
    <mergeCell ref="A44:E44"/>
    <mergeCell ref="A40:E40"/>
  </mergeCells>
  <pageMargins left="0.25" right="0.25" top="0.75" bottom="0.75" header="0.3" footer="0.3"/>
  <pageSetup paperSize="9" scale="60" orientation="landscape" r:id="rId1"/>
  <rowBreaks count="1" manualBreakCount="1">
    <brk id="2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4"/>
  <sheetViews>
    <sheetView zoomScaleNormal="100" workbookViewId="0">
      <selection activeCell="D37" sqref="D37:G37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60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21" t="s">
        <v>22</v>
      </c>
      <c r="B2" s="121"/>
      <c r="C2" s="121"/>
      <c r="D2" s="121"/>
      <c r="E2" s="121"/>
      <c r="F2" s="121"/>
      <c r="G2" s="121"/>
      <c r="H2" s="56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21" t="s">
        <v>23</v>
      </c>
      <c r="B4" s="121"/>
      <c r="C4" s="121"/>
      <c r="D4" s="121"/>
      <c r="E4" s="121"/>
      <c r="F4" s="121"/>
      <c r="G4" s="121"/>
      <c r="H4" s="56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36</v>
      </c>
      <c r="B6" s="37" t="s">
        <v>21</v>
      </c>
      <c r="C6" s="38" t="s">
        <v>77</v>
      </c>
      <c r="D6" s="38" t="s">
        <v>78</v>
      </c>
      <c r="E6" s="36" t="s">
        <v>79</v>
      </c>
      <c r="F6" s="36" t="s">
        <v>80</v>
      </c>
      <c r="G6" s="36" t="s">
        <v>81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/>
      <c r="B8" s="41" t="s">
        <v>24</v>
      </c>
      <c r="C8" s="41"/>
      <c r="D8" s="41"/>
      <c r="E8" s="42"/>
      <c r="F8" s="42"/>
      <c r="G8" s="42"/>
    </row>
    <row r="9" spans="1:10" x14ac:dyDescent="0.25">
      <c r="A9" s="41">
        <v>6</v>
      </c>
      <c r="B9" s="41" t="s">
        <v>25</v>
      </c>
      <c r="C9" s="82">
        <f>+C10+C13</f>
        <v>172392.39</v>
      </c>
      <c r="D9" s="82">
        <f t="shared" ref="D9:G9" si="0">+D10+D13</f>
        <v>148626</v>
      </c>
      <c r="E9" s="82">
        <f t="shared" si="0"/>
        <v>235900</v>
      </c>
      <c r="F9" s="82">
        <f t="shared" si="0"/>
        <v>275400</v>
      </c>
      <c r="G9" s="82">
        <f t="shared" si="0"/>
        <v>278500</v>
      </c>
    </row>
    <row r="10" spans="1:10" ht="25.5" x14ac:dyDescent="0.25">
      <c r="A10" s="45">
        <v>66</v>
      </c>
      <c r="B10" s="41" t="s">
        <v>26</v>
      </c>
      <c r="C10" s="84">
        <f>+C11</f>
        <v>26521.17</v>
      </c>
      <c r="D10" s="84">
        <f t="shared" ref="D10:G10" si="1">+D11</f>
        <v>22000</v>
      </c>
      <c r="E10" s="84">
        <f t="shared" si="1"/>
        <v>23000</v>
      </c>
      <c r="F10" s="84">
        <f t="shared" si="1"/>
        <v>25000</v>
      </c>
      <c r="G10" s="84">
        <f t="shared" si="1"/>
        <v>25000</v>
      </c>
    </row>
    <row r="11" spans="1:10" x14ac:dyDescent="0.25">
      <c r="A11" s="55">
        <v>661</v>
      </c>
      <c r="B11" s="43" t="s">
        <v>83</v>
      </c>
      <c r="C11" s="84">
        <f>+C12</f>
        <v>26521.17</v>
      </c>
      <c r="D11" s="84">
        <f t="shared" ref="D11:G11" si="2">+D12</f>
        <v>22000</v>
      </c>
      <c r="E11" s="84">
        <f t="shared" si="2"/>
        <v>23000</v>
      </c>
      <c r="F11" s="84">
        <f t="shared" si="2"/>
        <v>25000</v>
      </c>
      <c r="G11" s="84">
        <f t="shared" si="2"/>
        <v>25000</v>
      </c>
    </row>
    <row r="12" spans="1:10" x14ac:dyDescent="0.25">
      <c r="A12" s="55">
        <v>6615</v>
      </c>
      <c r="B12" s="43" t="s">
        <v>84</v>
      </c>
      <c r="C12" s="84">
        <v>26521.17</v>
      </c>
      <c r="D12" s="43">
        <v>22000</v>
      </c>
      <c r="E12" s="90">
        <v>23000</v>
      </c>
      <c r="F12" s="90">
        <v>25000</v>
      </c>
      <c r="G12" s="90">
        <v>25000</v>
      </c>
    </row>
    <row r="13" spans="1:10" ht="25.5" x14ac:dyDescent="0.25">
      <c r="A13" s="45">
        <v>67</v>
      </c>
      <c r="B13" s="41" t="s">
        <v>85</v>
      </c>
      <c r="C13" s="84">
        <f>+C14</f>
        <v>145871.22</v>
      </c>
      <c r="D13" s="84">
        <f t="shared" ref="D13:G13" si="3">+D14</f>
        <v>126626</v>
      </c>
      <c r="E13" s="84">
        <f t="shared" si="3"/>
        <v>212900</v>
      </c>
      <c r="F13" s="84">
        <f t="shared" si="3"/>
        <v>250400</v>
      </c>
      <c r="G13" s="84">
        <f t="shared" si="3"/>
        <v>253500</v>
      </c>
    </row>
    <row r="14" spans="1:10" ht="25.5" x14ac:dyDescent="0.25">
      <c r="A14" s="55">
        <v>671</v>
      </c>
      <c r="B14" s="46" t="s">
        <v>86</v>
      </c>
      <c r="C14" s="83">
        <f>C15+C16</f>
        <v>145871.22</v>
      </c>
      <c r="D14" s="83">
        <f t="shared" ref="D14:G14" si="4">D15+D16</f>
        <v>126626</v>
      </c>
      <c r="E14" s="83">
        <f t="shared" si="4"/>
        <v>212900</v>
      </c>
      <c r="F14" s="83">
        <f t="shared" si="4"/>
        <v>250400</v>
      </c>
      <c r="G14" s="83">
        <f t="shared" si="4"/>
        <v>253500</v>
      </c>
    </row>
    <row r="15" spans="1:10" ht="25.5" x14ac:dyDescent="0.25">
      <c r="A15" s="55">
        <v>6711</v>
      </c>
      <c r="B15" s="46" t="s">
        <v>87</v>
      </c>
      <c r="C15" s="83">
        <v>140746.97</v>
      </c>
      <c r="D15" s="83">
        <f>+'Posebni dio'!D12</f>
        <v>124626</v>
      </c>
      <c r="E15" s="83">
        <f>+'Posebni dio'!E12</f>
        <v>210900</v>
      </c>
      <c r="F15" s="83">
        <f>+'Posebni dio'!F12</f>
        <v>249400</v>
      </c>
      <c r="G15" s="83">
        <f>+'Posebni dio'!G12</f>
        <v>252500</v>
      </c>
    </row>
    <row r="16" spans="1:10" ht="25.5" x14ac:dyDescent="0.25">
      <c r="A16" s="55">
        <v>6712</v>
      </c>
      <c r="B16" s="46" t="s">
        <v>88</v>
      </c>
      <c r="C16" s="83">
        <v>5124.25</v>
      </c>
      <c r="D16" s="83">
        <f>+'Posebni dio'!D25</f>
        <v>2000</v>
      </c>
      <c r="E16" s="83">
        <f>+'Posebni dio'!E25</f>
        <v>2000</v>
      </c>
      <c r="F16" s="83">
        <f>+'Posebni dio'!F25</f>
        <v>1000</v>
      </c>
      <c r="G16" s="83">
        <f>+'Posebni dio'!G25</f>
        <v>1000</v>
      </c>
    </row>
    <row r="18" spans="1:8" ht="25.5" x14ac:dyDescent="0.25">
      <c r="A18" s="36" t="s">
        <v>36</v>
      </c>
      <c r="B18" s="37" t="s">
        <v>21</v>
      </c>
      <c r="C18" s="38" t="s">
        <v>77</v>
      </c>
      <c r="D18" s="38" t="s">
        <v>78</v>
      </c>
      <c r="E18" s="36" t="s">
        <v>79</v>
      </c>
      <c r="F18" s="36" t="s">
        <v>80</v>
      </c>
      <c r="G18" s="36" t="s">
        <v>81</v>
      </c>
    </row>
    <row r="19" spans="1:8" s="40" customFormat="1" ht="11.25" x14ac:dyDescent="0.2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8" x14ac:dyDescent="0.25">
      <c r="A20" s="41"/>
      <c r="B20" s="41" t="s">
        <v>28</v>
      </c>
      <c r="C20" s="41"/>
      <c r="D20" s="41"/>
      <c r="E20" s="42"/>
      <c r="F20" s="42"/>
      <c r="G20" s="42"/>
    </row>
    <row r="21" spans="1:8" x14ac:dyDescent="0.25">
      <c r="A21" s="41">
        <v>3</v>
      </c>
      <c r="B21" s="41" t="s">
        <v>29</v>
      </c>
      <c r="C21" s="82">
        <f>+C22+C23+C24</f>
        <v>161961.94000000003</v>
      </c>
      <c r="D21" s="82">
        <f t="shared" ref="D21:G21" si="5">+D22+D23+D24</f>
        <v>176316</v>
      </c>
      <c r="E21" s="82">
        <f t="shared" si="5"/>
        <v>274406</v>
      </c>
      <c r="F21" s="82">
        <f t="shared" si="5"/>
        <v>273400</v>
      </c>
      <c r="G21" s="82">
        <f t="shared" si="5"/>
        <v>276500</v>
      </c>
    </row>
    <row r="22" spans="1:8" x14ac:dyDescent="0.25">
      <c r="A22" s="54">
        <v>31</v>
      </c>
      <c r="B22" s="43" t="s">
        <v>30</v>
      </c>
      <c r="C22" s="84">
        <f>'Posebni dio'!C14+'Posebni dio'!C19</f>
        <v>143232.40000000002</v>
      </c>
      <c r="D22" s="84">
        <f>'Posebni dio'!D14+'Posebni dio'!D19</f>
        <v>156246</v>
      </c>
      <c r="E22" s="84">
        <f>'Posebni dio'!E14+'Posebni dio'!E19</f>
        <v>250780</v>
      </c>
      <c r="F22" s="84">
        <f>'Posebni dio'!F14+'Posebni dio'!F19</f>
        <v>254550</v>
      </c>
      <c r="G22" s="84">
        <f>'Posebni dio'!G14+'Posebni dio'!G19</f>
        <v>254950</v>
      </c>
    </row>
    <row r="23" spans="1:8" x14ac:dyDescent="0.25">
      <c r="A23" s="55">
        <v>32</v>
      </c>
      <c r="B23" s="44" t="s">
        <v>31</v>
      </c>
      <c r="C23" s="85">
        <f>'Posebni dio'!C15+'Posebni dio'!C20</f>
        <v>18341.59</v>
      </c>
      <c r="D23" s="85">
        <f>'Posebni dio'!D15+'Posebni dio'!D20</f>
        <v>19710</v>
      </c>
      <c r="E23" s="85">
        <f>'Posebni dio'!E15+'Posebni dio'!E20</f>
        <v>23626</v>
      </c>
      <c r="F23" s="85">
        <f>'Posebni dio'!F15+'Posebni dio'!F20</f>
        <v>18850</v>
      </c>
      <c r="G23" s="85">
        <f>'Posebni dio'!G15+'Posebni dio'!G20</f>
        <v>21550</v>
      </c>
    </row>
    <row r="24" spans="1:8" x14ac:dyDescent="0.25">
      <c r="A24" s="55">
        <v>34</v>
      </c>
      <c r="B24" s="44" t="s">
        <v>71</v>
      </c>
      <c r="C24" s="85">
        <f>'Posebni dio'!C16+'Posebni dio'!C21</f>
        <v>387.95</v>
      </c>
      <c r="D24" s="85">
        <f>'Posebni dio'!D16+'Posebni dio'!D21</f>
        <v>360</v>
      </c>
      <c r="E24" s="85">
        <f>'Posebni dio'!E16+'Posebni dio'!E21</f>
        <v>0</v>
      </c>
      <c r="F24" s="85">
        <f>'Posebni dio'!F16+'Posebni dio'!F21</f>
        <v>0</v>
      </c>
      <c r="G24" s="85">
        <f>'Posebni dio'!G16+'Posebni dio'!G21</f>
        <v>0</v>
      </c>
    </row>
    <row r="25" spans="1:8" x14ac:dyDescent="0.25">
      <c r="A25" s="48">
        <v>4</v>
      </c>
      <c r="B25" s="49" t="s">
        <v>32</v>
      </c>
      <c r="C25" s="87">
        <f>+C26</f>
        <v>5124.25</v>
      </c>
      <c r="D25" s="87">
        <f t="shared" ref="D25:G25" si="6">+D26</f>
        <v>3500</v>
      </c>
      <c r="E25" s="87">
        <f t="shared" si="6"/>
        <v>5000</v>
      </c>
      <c r="F25" s="87">
        <f t="shared" si="6"/>
        <v>2000</v>
      </c>
      <c r="G25" s="87">
        <f t="shared" si="6"/>
        <v>2000</v>
      </c>
    </row>
    <row r="26" spans="1:8" x14ac:dyDescent="0.25">
      <c r="A26" s="54">
        <v>42</v>
      </c>
      <c r="B26" s="50" t="s">
        <v>76</v>
      </c>
      <c r="C26" s="84">
        <v>5124.25</v>
      </c>
      <c r="D26" s="86">
        <f>+'Posebni dio'!D25+'Posebni dio'!D28</f>
        <v>3500</v>
      </c>
      <c r="E26" s="86">
        <f>+'Posebni dio'!E25+'Posebni dio'!E28</f>
        <v>5000</v>
      </c>
      <c r="F26" s="86">
        <f>+'Posebni dio'!F25+'Posebni dio'!F28</f>
        <v>2000</v>
      </c>
      <c r="G26" s="86">
        <f>+'Posebni dio'!G25+'Posebni dio'!G28</f>
        <v>2000</v>
      </c>
    </row>
    <row r="29" spans="1:8" ht="15.6" customHeight="1" x14ac:dyDescent="0.25">
      <c r="A29" s="121" t="s">
        <v>33</v>
      </c>
      <c r="B29" s="121"/>
      <c r="C29" s="121"/>
      <c r="D29" s="121"/>
      <c r="E29" s="121"/>
      <c r="F29" s="121"/>
      <c r="G29" s="121"/>
    </row>
    <row r="30" spans="1:8" ht="18.75" x14ac:dyDescent="0.25">
      <c r="A30" s="31"/>
      <c r="B30" s="31"/>
      <c r="C30" s="31"/>
      <c r="D30" s="31"/>
      <c r="E30" s="31"/>
      <c r="F30" s="31"/>
      <c r="G30" s="31"/>
      <c r="H30" s="31"/>
    </row>
    <row r="31" spans="1:8" ht="25.5" x14ac:dyDescent="0.25">
      <c r="A31" s="36" t="s">
        <v>36</v>
      </c>
      <c r="B31" s="37" t="s">
        <v>21</v>
      </c>
      <c r="C31" s="38" t="s">
        <v>77</v>
      </c>
      <c r="D31" s="38" t="s">
        <v>78</v>
      </c>
      <c r="E31" s="36" t="s">
        <v>79</v>
      </c>
      <c r="F31" s="36" t="s">
        <v>80</v>
      </c>
      <c r="G31" s="36" t="s">
        <v>81</v>
      </c>
    </row>
    <row r="32" spans="1:8" s="40" customFormat="1" ht="11.25" x14ac:dyDescent="0.2">
      <c r="A32" s="39">
        <v>1</v>
      </c>
      <c r="B32" s="39">
        <v>2</v>
      </c>
      <c r="C32" s="39">
        <v>3</v>
      </c>
      <c r="D32" s="39">
        <v>4</v>
      </c>
      <c r="E32" s="39">
        <v>5</v>
      </c>
      <c r="F32" s="39">
        <v>6</v>
      </c>
      <c r="G32" s="39">
        <v>7</v>
      </c>
    </row>
    <row r="33" spans="1:7" x14ac:dyDescent="0.25">
      <c r="A33" s="41"/>
      <c r="B33" s="41" t="s">
        <v>24</v>
      </c>
      <c r="C33" s="82">
        <f>C34+C36</f>
        <v>172392.39</v>
      </c>
      <c r="D33" s="82">
        <f t="shared" ref="D33:G33" si="7">D34+D36</f>
        <v>148626</v>
      </c>
      <c r="E33" s="82">
        <f t="shared" si="7"/>
        <v>235900</v>
      </c>
      <c r="F33" s="82">
        <f t="shared" si="7"/>
        <v>275400</v>
      </c>
      <c r="G33" s="82">
        <f t="shared" si="7"/>
        <v>278500</v>
      </c>
    </row>
    <row r="34" spans="1:7" x14ac:dyDescent="0.25">
      <c r="A34" s="41">
        <v>1</v>
      </c>
      <c r="B34" s="41" t="s">
        <v>37</v>
      </c>
      <c r="C34" s="82">
        <f>+C35</f>
        <v>145871.22</v>
      </c>
      <c r="D34" s="82">
        <f t="shared" ref="D34:G34" si="8">+D35</f>
        <v>126626</v>
      </c>
      <c r="E34" s="82">
        <f t="shared" si="8"/>
        <v>212900</v>
      </c>
      <c r="F34" s="82">
        <f t="shared" si="8"/>
        <v>250400</v>
      </c>
      <c r="G34" s="82">
        <f t="shared" si="8"/>
        <v>253500</v>
      </c>
    </row>
    <row r="35" spans="1:7" x14ac:dyDescent="0.25">
      <c r="A35" s="54">
        <v>11</v>
      </c>
      <c r="B35" s="43" t="s">
        <v>37</v>
      </c>
      <c r="C35" s="84">
        <f>'Posebni dio'!C12+'Posebni dio'!C23</f>
        <v>145871.22</v>
      </c>
      <c r="D35" s="84">
        <f>'Posebni dio'!D12+'Posebni dio'!D23</f>
        <v>126626</v>
      </c>
      <c r="E35" s="84">
        <f>'Posebni dio'!E12+'Posebni dio'!E23</f>
        <v>212900</v>
      </c>
      <c r="F35" s="84">
        <f>'Posebni dio'!F12+'Posebni dio'!F23</f>
        <v>250400</v>
      </c>
      <c r="G35" s="84">
        <f>'Posebni dio'!G12+'Posebni dio'!G23</f>
        <v>253500</v>
      </c>
    </row>
    <row r="36" spans="1:7" x14ac:dyDescent="0.25">
      <c r="A36" s="45">
        <v>3</v>
      </c>
      <c r="B36" s="41" t="s">
        <v>55</v>
      </c>
      <c r="C36" s="82">
        <f>+C37</f>
        <v>26521.17</v>
      </c>
      <c r="D36" s="82">
        <f t="shared" ref="D36:G36" si="9">+D37</f>
        <v>22000</v>
      </c>
      <c r="E36" s="82">
        <f t="shared" si="9"/>
        <v>23000</v>
      </c>
      <c r="F36" s="82">
        <f t="shared" si="9"/>
        <v>25000</v>
      </c>
      <c r="G36" s="82">
        <f t="shared" si="9"/>
        <v>25000</v>
      </c>
    </row>
    <row r="37" spans="1:7" x14ac:dyDescent="0.25">
      <c r="A37" s="55">
        <v>31</v>
      </c>
      <c r="B37" s="46" t="s">
        <v>82</v>
      </c>
      <c r="C37" s="83">
        <v>26521.17</v>
      </c>
      <c r="D37" s="83">
        <v>22000</v>
      </c>
      <c r="E37" s="83">
        <v>23000</v>
      </c>
      <c r="F37" s="83">
        <v>25000</v>
      </c>
      <c r="G37" s="83">
        <v>25000</v>
      </c>
    </row>
    <row r="39" spans="1:7" ht="25.5" x14ac:dyDescent="0.25">
      <c r="A39" s="36" t="s">
        <v>36</v>
      </c>
      <c r="B39" s="37" t="s">
        <v>21</v>
      </c>
      <c r="C39" s="38" t="s">
        <v>77</v>
      </c>
      <c r="D39" s="38" t="s">
        <v>78</v>
      </c>
      <c r="E39" s="36" t="s">
        <v>79</v>
      </c>
      <c r="F39" s="36" t="s">
        <v>80</v>
      </c>
      <c r="G39" s="36" t="s">
        <v>81</v>
      </c>
    </row>
    <row r="40" spans="1:7" s="40" customFormat="1" ht="11.25" x14ac:dyDescent="0.2">
      <c r="A40" s="39">
        <v>1</v>
      </c>
      <c r="B40" s="39">
        <v>2</v>
      </c>
      <c r="C40" s="39">
        <v>3</v>
      </c>
      <c r="D40" s="39">
        <v>4</v>
      </c>
      <c r="E40" s="39">
        <v>5</v>
      </c>
      <c r="F40" s="39">
        <v>6</v>
      </c>
      <c r="G40" s="39">
        <v>7</v>
      </c>
    </row>
    <row r="41" spans="1:7" x14ac:dyDescent="0.25">
      <c r="A41" s="41"/>
      <c r="B41" s="41" t="s">
        <v>28</v>
      </c>
      <c r="C41" s="82">
        <f>+C42+C44</f>
        <v>167086.19</v>
      </c>
      <c r="D41" s="82">
        <f t="shared" ref="D41:G41" si="10">+D42+D44</f>
        <v>179816</v>
      </c>
      <c r="E41" s="82">
        <f t="shared" si="10"/>
        <v>279406</v>
      </c>
      <c r="F41" s="82">
        <f t="shared" si="10"/>
        <v>275400</v>
      </c>
      <c r="G41" s="82">
        <f t="shared" si="10"/>
        <v>278500</v>
      </c>
    </row>
    <row r="42" spans="1:7" x14ac:dyDescent="0.25">
      <c r="A42" s="41">
        <v>3</v>
      </c>
      <c r="B42" s="41" t="s">
        <v>34</v>
      </c>
      <c r="C42" s="82">
        <f>+C43</f>
        <v>145871.22</v>
      </c>
      <c r="D42" s="82">
        <f t="shared" ref="D42:G42" si="11">+D43</f>
        <v>126626</v>
      </c>
      <c r="E42" s="82">
        <f t="shared" si="11"/>
        <v>212900</v>
      </c>
      <c r="F42" s="82">
        <f t="shared" si="11"/>
        <v>250400</v>
      </c>
      <c r="G42" s="82">
        <f t="shared" si="11"/>
        <v>253500</v>
      </c>
    </row>
    <row r="43" spans="1:7" x14ac:dyDescent="0.25">
      <c r="A43" s="54">
        <v>31</v>
      </c>
      <c r="B43" s="43" t="s">
        <v>35</v>
      </c>
      <c r="C43" s="84">
        <v>145871.22</v>
      </c>
      <c r="D43" s="84">
        <f>+'Posebni dio'!D8</f>
        <v>126626</v>
      </c>
      <c r="E43" s="84">
        <f>+'Posebni dio'!E8</f>
        <v>212900</v>
      </c>
      <c r="F43" s="84">
        <f>+'Posebni dio'!F8</f>
        <v>250400</v>
      </c>
      <c r="G43" s="84">
        <f>+'Posebni dio'!G8</f>
        <v>253500</v>
      </c>
    </row>
    <row r="44" spans="1:7" x14ac:dyDescent="0.25">
      <c r="A44" s="45">
        <v>3</v>
      </c>
      <c r="B44" s="41" t="s">
        <v>55</v>
      </c>
      <c r="C44" s="82">
        <f>+C45</f>
        <v>21214.97</v>
      </c>
      <c r="D44" s="82">
        <f t="shared" ref="D44:G44" si="12">+D45</f>
        <v>53190</v>
      </c>
      <c r="E44" s="82">
        <f t="shared" si="12"/>
        <v>66506</v>
      </c>
      <c r="F44" s="82">
        <f t="shared" si="12"/>
        <v>25000</v>
      </c>
      <c r="G44" s="82">
        <f t="shared" si="12"/>
        <v>25000</v>
      </c>
    </row>
    <row r="45" spans="1:7" x14ac:dyDescent="0.25">
      <c r="A45" s="55">
        <v>31</v>
      </c>
      <c r="B45" s="46" t="s">
        <v>82</v>
      </c>
      <c r="C45" s="83">
        <v>21214.97</v>
      </c>
      <c r="D45" s="83">
        <f>+'Posebni dio'!D9</f>
        <v>53190</v>
      </c>
      <c r="E45" s="83">
        <f>+'Posebni dio'!E9</f>
        <v>66506</v>
      </c>
      <c r="F45" s="83">
        <f>+'Posebni dio'!F9</f>
        <v>25000</v>
      </c>
      <c r="G45" s="83">
        <f>+'Posebni dio'!G9</f>
        <v>25000</v>
      </c>
    </row>
    <row r="48" spans="1:7" ht="15.75" x14ac:dyDescent="0.25">
      <c r="B48" s="121" t="s">
        <v>39</v>
      </c>
      <c r="C48" s="121"/>
      <c r="D48" s="121"/>
      <c r="E48" s="121"/>
      <c r="F48" s="121"/>
      <c r="G48" s="121"/>
    </row>
    <row r="49" spans="1:7" ht="18.75" x14ac:dyDescent="0.25">
      <c r="B49" s="31"/>
      <c r="C49" s="31"/>
      <c r="D49" s="31"/>
      <c r="E49" s="31"/>
      <c r="F49" s="31"/>
      <c r="G49" s="31"/>
    </row>
    <row r="50" spans="1:7" ht="25.5" x14ac:dyDescent="0.25">
      <c r="A50" s="36" t="s">
        <v>36</v>
      </c>
      <c r="B50" s="37" t="s">
        <v>21</v>
      </c>
      <c r="C50" s="38" t="s">
        <v>77</v>
      </c>
      <c r="D50" s="38" t="s">
        <v>78</v>
      </c>
      <c r="E50" s="36" t="s">
        <v>79</v>
      </c>
      <c r="F50" s="36" t="s">
        <v>80</v>
      </c>
      <c r="G50" s="36" t="s">
        <v>81</v>
      </c>
    </row>
    <row r="51" spans="1:7" x14ac:dyDescent="0.25">
      <c r="A51" s="39">
        <v>1</v>
      </c>
      <c r="B51" s="39">
        <v>2</v>
      </c>
      <c r="C51" s="39">
        <v>3</v>
      </c>
      <c r="D51" s="39">
        <v>4</v>
      </c>
      <c r="E51" s="39">
        <v>5</v>
      </c>
      <c r="F51" s="39">
        <v>6</v>
      </c>
      <c r="G51" s="39">
        <v>7</v>
      </c>
    </row>
    <row r="52" spans="1:7" x14ac:dyDescent="0.25">
      <c r="A52" s="57"/>
      <c r="B52" s="41" t="s">
        <v>28</v>
      </c>
      <c r="C52" s="82">
        <f>+C53</f>
        <v>167086.19</v>
      </c>
      <c r="D52" s="82">
        <f t="shared" ref="D52:G53" si="13">+D53</f>
        <v>179816</v>
      </c>
      <c r="E52" s="82">
        <f t="shared" si="13"/>
        <v>279406</v>
      </c>
      <c r="F52" s="82">
        <f t="shared" si="13"/>
        <v>275400</v>
      </c>
      <c r="G52" s="82">
        <f t="shared" si="13"/>
        <v>278500</v>
      </c>
    </row>
    <row r="53" spans="1:7" x14ac:dyDescent="0.25">
      <c r="A53" s="59" t="s">
        <v>41</v>
      </c>
      <c r="B53" s="41" t="s">
        <v>42</v>
      </c>
      <c r="C53" s="83">
        <f>+C54</f>
        <v>167086.19</v>
      </c>
      <c r="D53" s="83">
        <f t="shared" si="13"/>
        <v>179816</v>
      </c>
      <c r="E53" s="83">
        <f t="shared" si="13"/>
        <v>279406</v>
      </c>
      <c r="F53" s="83">
        <f t="shared" si="13"/>
        <v>275400</v>
      </c>
      <c r="G53" s="83">
        <f>+G54</f>
        <v>278500</v>
      </c>
    </row>
    <row r="54" spans="1:7" x14ac:dyDescent="0.25">
      <c r="A54" s="58" t="s">
        <v>40</v>
      </c>
      <c r="B54" s="46" t="s">
        <v>43</v>
      </c>
      <c r="C54" s="83">
        <v>167086.19</v>
      </c>
      <c r="D54" s="83">
        <v>179816</v>
      </c>
      <c r="E54" s="83">
        <v>279406</v>
      </c>
      <c r="F54" s="83">
        <v>275400</v>
      </c>
      <c r="G54" s="83">
        <v>278500</v>
      </c>
    </row>
  </sheetData>
  <mergeCells count="4">
    <mergeCell ref="B48:G48"/>
    <mergeCell ref="A2:G2"/>
    <mergeCell ref="A4:G4"/>
    <mergeCell ref="A29:G29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rowBreaks count="2" manualBreakCount="2">
    <brk id="27" max="6" man="1"/>
    <brk id="46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I23" sqref="I23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60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21" t="s">
        <v>44</v>
      </c>
      <c r="B2" s="121"/>
      <c r="C2" s="121"/>
      <c r="D2" s="121"/>
      <c r="E2" s="121"/>
      <c r="F2" s="121"/>
      <c r="G2" s="121"/>
      <c r="H2" s="56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21" t="s">
        <v>45</v>
      </c>
      <c r="B4" s="121"/>
      <c r="C4" s="121"/>
      <c r="D4" s="121"/>
      <c r="E4" s="121"/>
      <c r="F4" s="121"/>
      <c r="G4" s="121"/>
      <c r="H4" s="56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36</v>
      </c>
      <c r="B6" s="37" t="s">
        <v>21</v>
      </c>
      <c r="C6" s="38" t="s">
        <v>77</v>
      </c>
      <c r="D6" s="38" t="s">
        <v>78</v>
      </c>
      <c r="E6" s="36" t="s">
        <v>79</v>
      </c>
      <c r="F6" s="36" t="s">
        <v>80</v>
      </c>
      <c r="G6" s="36" t="s">
        <v>81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>
        <v>8</v>
      </c>
      <c r="B8" s="41" t="s">
        <v>46</v>
      </c>
      <c r="C8" s="41"/>
      <c r="D8" s="41"/>
      <c r="E8" s="42"/>
      <c r="F8" s="42"/>
      <c r="G8" s="42"/>
    </row>
    <row r="9" spans="1:10" x14ac:dyDescent="0.25">
      <c r="A9" s="54">
        <v>84</v>
      </c>
      <c r="B9" s="43" t="s">
        <v>47</v>
      </c>
      <c r="C9" s="41"/>
      <c r="D9" s="41"/>
      <c r="E9" s="42"/>
      <c r="F9" s="42"/>
      <c r="G9" s="42"/>
    </row>
    <row r="10" spans="1:10" x14ac:dyDescent="0.25">
      <c r="A10" s="54" t="s">
        <v>27</v>
      </c>
      <c r="B10" s="47"/>
      <c r="C10" s="43"/>
      <c r="D10" s="43"/>
      <c r="E10" s="42"/>
      <c r="F10" s="42"/>
      <c r="G10" s="42"/>
    </row>
    <row r="11" spans="1:10" x14ac:dyDescent="0.25">
      <c r="A11" s="41">
        <v>5</v>
      </c>
      <c r="B11" s="49" t="s">
        <v>48</v>
      </c>
      <c r="C11" s="43"/>
      <c r="D11" s="43"/>
      <c r="E11" s="42"/>
      <c r="F11" s="42"/>
      <c r="G11" s="42"/>
    </row>
    <row r="12" spans="1:10" x14ac:dyDescent="0.25">
      <c r="A12" s="54">
        <v>54</v>
      </c>
      <c r="B12" s="50" t="s">
        <v>49</v>
      </c>
      <c r="C12" s="43"/>
      <c r="D12" s="43"/>
      <c r="E12" s="42"/>
      <c r="F12" s="42"/>
      <c r="G12" s="42"/>
    </row>
    <row r="13" spans="1:10" x14ac:dyDescent="0.25">
      <c r="A13" s="54" t="s">
        <v>27</v>
      </c>
      <c r="B13" s="49"/>
      <c r="C13" s="43"/>
      <c r="D13" s="43"/>
      <c r="E13" s="42"/>
      <c r="F13" s="42"/>
      <c r="G13" s="42"/>
    </row>
    <row r="16" spans="1:10" ht="15.75" x14ac:dyDescent="0.25">
      <c r="B16" s="121" t="s">
        <v>50</v>
      </c>
      <c r="C16" s="121"/>
      <c r="D16" s="121"/>
      <c r="E16" s="121"/>
      <c r="F16" s="121"/>
      <c r="G16" s="121"/>
    </row>
    <row r="17" spans="1:7" ht="18.75" x14ac:dyDescent="0.25">
      <c r="B17" s="31"/>
      <c r="C17" s="31"/>
      <c r="D17" s="31"/>
      <c r="E17" s="31"/>
      <c r="F17" s="31"/>
      <c r="G17" s="31"/>
    </row>
    <row r="18" spans="1:7" ht="25.5" x14ac:dyDescent="0.25">
      <c r="A18" s="36" t="s">
        <v>36</v>
      </c>
      <c r="B18" s="37" t="s">
        <v>21</v>
      </c>
      <c r="C18" s="38" t="s">
        <v>77</v>
      </c>
      <c r="D18" s="38" t="s">
        <v>78</v>
      </c>
      <c r="E18" s="36" t="s">
        <v>79</v>
      </c>
      <c r="F18" s="36" t="s">
        <v>80</v>
      </c>
      <c r="G18" s="36" t="s">
        <v>81</v>
      </c>
    </row>
    <row r="19" spans="1:7" ht="10.15" customHeight="1" x14ac:dyDescent="0.25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7" x14ac:dyDescent="0.25">
      <c r="A20" s="41">
        <v>8</v>
      </c>
      <c r="B20" s="41" t="s">
        <v>57</v>
      </c>
      <c r="C20" s="41"/>
      <c r="D20" s="41"/>
      <c r="E20" s="42"/>
      <c r="F20" s="42"/>
      <c r="G20" s="42"/>
    </row>
    <row r="21" spans="1:7" x14ac:dyDescent="0.25">
      <c r="A21" s="54">
        <v>81</v>
      </c>
      <c r="B21" s="43" t="s">
        <v>58</v>
      </c>
      <c r="C21" s="43"/>
      <c r="D21" s="43"/>
      <c r="E21" s="42"/>
      <c r="F21" s="42"/>
      <c r="G21" s="42"/>
    </row>
    <row r="22" spans="1:7" x14ac:dyDescent="0.25">
      <c r="A22" s="77" t="s">
        <v>27</v>
      </c>
      <c r="B22" s="43"/>
      <c r="C22" s="61"/>
      <c r="D22" s="61"/>
      <c r="E22" s="61"/>
      <c r="F22" s="61"/>
      <c r="G22" s="61"/>
    </row>
    <row r="23" spans="1:7" x14ac:dyDescent="0.25">
      <c r="A23" s="61"/>
      <c r="B23" s="53"/>
      <c r="C23" s="61"/>
      <c r="D23" s="61"/>
      <c r="E23" s="61"/>
      <c r="F23" s="61"/>
      <c r="G23" s="61"/>
    </row>
    <row r="24" spans="1:7" x14ac:dyDescent="0.25">
      <c r="A24" s="61"/>
      <c r="B24" s="41" t="s">
        <v>51</v>
      </c>
      <c r="C24" s="61"/>
      <c r="D24" s="61"/>
      <c r="E24" s="61"/>
      <c r="F24" s="61"/>
      <c r="G24" s="61"/>
    </row>
    <row r="25" spans="1:7" x14ac:dyDescent="0.25">
      <c r="A25" s="41">
        <v>1</v>
      </c>
      <c r="B25" s="41" t="s">
        <v>37</v>
      </c>
      <c r="C25" s="41"/>
      <c r="D25" s="41"/>
      <c r="E25" s="42"/>
      <c r="F25" s="42"/>
      <c r="G25" s="42"/>
    </row>
    <row r="26" spans="1:7" x14ac:dyDescent="0.25">
      <c r="A26" s="54">
        <v>11</v>
      </c>
      <c r="B26" s="43" t="s">
        <v>37</v>
      </c>
      <c r="C26" s="43"/>
      <c r="D26" s="43"/>
      <c r="E26" s="42"/>
      <c r="F26" s="42"/>
      <c r="G26" s="42"/>
    </row>
    <row r="27" spans="1:7" x14ac:dyDescent="0.25">
      <c r="A27" s="77" t="s">
        <v>27</v>
      </c>
      <c r="B27" s="52"/>
      <c r="C27" s="61"/>
      <c r="D27" s="61"/>
      <c r="E27" s="61"/>
      <c r="F27" s="61"/>
      <c r="G27" s="61"/>
    </row>
    <row r="28" spans="1:7" x14ac:dyDescent="0.25">
      <c r="A28" s="41">
        <v>3</v>
      </c>
      <c r="B28" s="41" t="s">
        <v>55</v>
      </c>
      <c r="C28" s="41"/>
      <c r="D28" s="41"/>
      <c r="E28" s="42"/>
      <c r="F28" s="42"/>
      <c r="G28" s="42"/>
    </row>
    <row r="29" spans="1:7" x14ac:dyDescent="0.25">
      <c r="A29" s="54">
        <v>31</v>
      </c>
      <c r="B29" s="43" t="s">
        <v>38</v>
      </c>
      <c r="C29" s="43"/>
      <c r="D29" s="43"/>
      <c r="E29" s="42"/>
      <c r="F29" s="42"/>
      <c r="G29" s="42"/>
    </row>
    <row r="30" spans="1:7" x14ac:dyDescent="0.25">
      <c r="A30" s="41">
        <v>4</v>
      </c>
      <c r="B30" s="41" t="s">
        <v>56</v>
      </c>
      <c r="C30" s="41"/>
      <c r="D30" s="41"/>
      <c r="E30" s="42"/>
      <c r="F30" s="42"/>
      <c r="G30" s="42"/>
    </row>
    <row r="31" spans="1:7" x14ac:dyDescent="0.25">
      <c r="A31" s="54">
        <v>43</v>
      </c>
      <c r="B31" s="43" t="s">
        <v>54</v>
      </c>
      <c r="C31" s="43"/>
      <c r="D31" s="43"/>
      <c r="E31" s="42"/>
      <c r="F31" s="42"/>
      <c r="G31" s="42"/>
    </row>
    <row r="32" spans="1:7" x14ac:dyDescent="0.25">
      <c r="A32" s="54" t="s">
        <v>27</v>
      </c>
      <c r="B32" s="43"/>
      <c r="C32" s="43"/>
      <c r="D32" s="43"/>
      <c r="E32" s="42"/>
      <c r="F32" s="42"/>
      <c r="G32" s="42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8"/>
  <sheetViews>
    <sheetView workbookViewId="0">
      <selection activeCell="M15" sqref="M15"/>
    </sheetView>
  </sheetViews>
  <sheetFormatPr defaultColWidth="8.85546875" defaultRowHeight="15" x14ac:dyDescent="0.25"/>
  <cols>
    <col min="1" max="1" width="35.28515625" style="32" customWidth="1"/>
    <col min="2" max="2" width="34.28515625" style="32" customWidth="1"/>
    <col min="3" max="7" width="25.28515625" style="32" customWidth="1"/>
    <col min="8" max="16384" width="8.85546875" style="32"/>
  </cols>
  <sheetData>
    <row r="1" spans="1:7" ht="18.75" x14ac:dyDescent="0.25">
      <c r="A1" s="60"/>
      <c r="B1" s="31"/>
      <c r="C1" s="31"/>
      <c r="D1" s="31"/>
      <c r="E1" s="31"/>
      <c r="F1" s="33"/>
      <c r="G1" s="33"/>
    </row>
    <row r="2" spans="1:7" ht="15.75" x14ac:dyDescent="0.25">
      <c r="A2" s="121" t="s">
        <v>52</v>
      </c>
      <c r="B2" s="122"/>
      <c r="C2" s="122"/>
      <c r="D2" s="122"/>
      <c r="E2" s="122"/>
      <c r="F2" s="122"/>
      <c r="G2" s="122"/>
    </row>
    <row r="3" spans="1:7" ht="18.75" x14ac:dyDescent="0.25">
      <c r="A3" s="31"/>
      <c r="B3" s="31"/>
      <c r="C3" s="31"/>
      <c r="D3" s="31"/>
      <c r="E3" s="31"/>
      <c r="F3" s="33"/>
      <c r="G3" s="33"/>
    </row>
    <row r="4" spans="1:7" ht="25.5" x14ac:dyDescent="0.25">
      <c r="A4" s="36" t="s">
        <v>53</v>
      </c>
      <c r="B4" s="36" t="s">
        <v>21</v>
      </c>
      <c r="C4" s="38" t="s">
        <v>77</v>
      </c>
      <c r="D4" s="38" t="s">
        <v>78</v>
      </c>
      <c r="E4" s="36" t="s">
        <v>79</v>
      </c>
      <c r="F4" s="36" t="s">
        <v>80</v>
      </c>
      <c r="G4" s="36" t="s">
        <v>81</v>
      </c>
    </row>
    <row r="5" spans="1:7" s="40" customFormat="1" ht="11.25" x14ac:dyDescent="0.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</row>
    <row r="6" spans="1:7" ht="25.5" x14ac:dyDescent="0.25">
      <c r="A6" s="63" t="s">
        <v>60</v>
      </c>
      <c r="B6" s="63" t="s">
        <v>61</v>
      </c>
      <c r="C6" s="81">
        <f>+C7</f>
        <v>167086.19</v>
      </c>
      <c r="D6" s="81">
        <f>+D7</f>
        <v>179816</v>
      </c>
      <c r="E6" s="81">
        <f t="shared" ref="E6" si="0">+E7</f>
        <v>279406</v>
      </c>
      <c r="F6" s="81">
        <f t="shared" ref="F6" si="1">+F7</f>
        <v>275400</v>
      </c>
      <c r="G6" s="81">
        <f t="shared" ref="G6" si="2">+G7</f>
        <v>278500</v>
      </c>
    </row>
    <row r="7" spans="1:7" ht="25.5" x14ac:dyDescent="0.25">
      <c r="A7" s="64" t="s">
        <v>62</v>
      </c>
      <c r="B7" s="63" t="s">
        <v>63</v>
      </c>
      <c r="C7" s="81">
        <f>+C8+C9</f>
        <v>167086.19</v>
      </c>
      <c r="D7" s="81">
        <f>+D8+D9</f>
        <v>179816</v>
      </c>
      <c r="E7" s="81">
        <f t="shared" ref="E7" si="3">+E8+E9</f>
        <v>279406</v>
      </c>
      <c r="F7" s="81">
        <f t="shared" ref="F7" si="4">+F8+F9</f>
        <v>275400</v>
      </c>
      <c r="G7" s="81">
        <f t="shared" ref="G7" si="5">+G8+G9</f>
        <v>278500</v>
      </c>
    </row>
    <row r="8" spans="1:7" x14ac:dyDescent="0.25">
      <c r="A8" s="76" t="s">
        <v>64</v>
      </c>
      <c r="B8" s="65" t="s">
        <v>37</v>
      </c>
      <c r="C8" s="42">
        <f>+C13+C23</f>
        <v>145871.22</v>
      </c>
      <c r="D8" s="42">
        <f>+D13+D23</f>
        <v>126626</v>
      </c>
      <c r="E8" s="42">
        <f t="shared" ref="E8:G8" si="6">+E13+E23</f>
        <v>212900</v>
      </c>
      <c r="F8" s="42">
        <f t="shared" si="6"/>
        <v>250400</v>
      </c>
      <c r="G8" s="42">
        <f t="shared" si="6"/>
        <v>253500</v>
      </c>
    </row>
    <row r="9" spans="1:7" x14ac:dyDescent="0.25">
      <c r="A9" s="76" t="s">
        <v>65</v>
      </c>
      <c r="B9" s="65" t="s">
        <v>38</v>
      </c>
      <c r="C9" s="42">
        <f>+C18+C26</f>
        <v>21214.97</v>
      </c>
      <c r="D9" s="42">
        <f>+D18+D26</f>
        <v>53190</v>
      </c>
      <c r="E9" s="42">
        <f t="shared" ref="E9:G9" si="7">+E18+E26</f>
        <v>66506</v>
      </c>
      <c r="F9" s="42">
        <f t="shared" si="7"/>
        <v>25000</v>
      </c>
      <c r="G9" s="42">
        <f t="shared" si="7"/>
        <v>25000</v>
      </c>
    </row>
    <row r="10" spans="1:7" s="62" customFormat="1" ht="25.5" x14ac:dyDescent="0.25">
      <c r="A10" s="66" t="s">
        <v>66</v>
      </c>
      <c r="B10" s="63" t="s">
        <v>67</v>
      </c>
      <c r="C10" s="80">
        <f>+C11+C22</f>
        <v>167086.19</v>
      </c>
      <c r="D10" s="80">
        <f>+D11+D22</f>
        <v>179816</v>
      </c>
      <c r="E10" s="80">
        <f t="shared" ref="E10" si="8">+E11+E22</f>
        <v>279406</v>
      </c>
      <c r="F10" s="80">
        <f t="shared" ref="F10" si="9">+F11+F22</f>
        <v>275400</v>
      </c>
      <c r="G10" s="80">
        <f t="shared" ref="G10" si="10">+G11+G22</f>
        <v>278500</v>
      </c>
    </row>
    <row r="11" spans="1:7" ht="38.25" x14ac:dyDescent="0.25">
      <c r="A11" s="74" t="s">
        <v>68</v>
      </c>
      <c r="B11" s="63" t="s">
        <v>69</v>
      </c>
      <c r="C11" s="81">
        <f t="shared" ref="C11:D11" si="11">C12+C17</f>
        <v>161961.94</v>
      </c>
      <c r="D11" s="81">
        <f t="shared" si="11"/>
        <v>176316</v>
      </c>
      <c r="E11" s="81">
        <f t="shared" ref="E11" si="12">E12+E17</f>
        <v>274406</v>
      </c>
      <c r="F11" s="81">
        <f t="shared" ref="F11" si="13">F12+F17</f>
        <v>273400</v>
      </c>
      <c r="G11" s="81">
        <f t="shared" ref="G11" si="14">G12+G17</f>
        <v>276500</v>
      </c>
    </row>
    <row r="12" spans="1:7" x14ac:dyDescent="0.25">
      <c r="A12" s="75" t="s">
        <v>70</v>
      </c>
      <c r="B12" s="65" t="s">
        <v>37</v>
      </c>
      <c r="C12" s="42">
        <f t="shared" ref="C12:D12" si="15">+C13</f>
        <v>140746.97</v>
      </c>
      <c r="D12" s="42">
        <f t="shared" si="15"/>
        <v>124626</v>
      </c>
      <c r="E12" s="42">
        <f t="shared" ref="E12" si="16">+E13</f>
        <v>210900</v>
      </c>
      <c r="F12" s="42">
        <f t="shared" ref="F12" si="17">+F13</f>
        <v>249400</v>
      </c>
      <c r="G12" s="42">
        <f t="shared" ref="G12" si="18">+G13</f>
        <v>252500</v>
      </c>
    </row>
    <row r="13" spans="1:7" x14ac:dyDescent="0.25">
      <c r="A13" s="68">
        <v>3</v>
      </c>
      <c r="B13" s="79" t="s">
        <v>29</v>
      </c>
      <c r="C13" s="81">
        <f>C14+C15+C16</f>
        <v>140746.97</v>
      </c>
      <c r="D13" s="81">
        <f t="shared" ref="D13" si="19">D14+D15+D16</f>
        <v>124626</v>
      </c>
      <c r="E13" s="81">
        <f t="shared" ref="E13" si="20">E14+E15+E16</f>
        <v>210900</v>
      </c>
      <c r="F13" s="81">
        <f t="shared" ref="F13" si="21">F14+F15+F16</f>
        <v>249400</v>
      </c>
      <c r="G13" s="81">
        <f t="shared" ref="G13" si="22">G14+G15+G16</f>
        <v>252500</v>
      </c>
    </row>
    <row r="14" spans="1:7" x14ac:dyDescent="0.25">
      <c r="A14" s="70">
        <v>31</v>
      </c>
      <c r="B14" s="69" t="s">
        <v>30</v>
      </c>
      <c r="C14" s="42">
        <v>135774.51</v>
      </c>
      <c r="D14" s="42">
        <v>124626</v>
      </c>
      <c r="E14" s="42">
        <v>210900</v>
      </c>
      <c r="F14" s="42">
        <v>245300</v>
      </c>
      <c r="G14" s="51">
        <v>246400</v>
      </c>
    </row>
    <row r="15" spans="1:7" x14ac:dyDescent="0.25">
      <c r="A15" s="70">
        <v>32</v>
      </c>
      <c r="B15" s="69" t="s">
        <v>31</v>
      </c>
      <c r="C15" s="42">
        <v>4972.46</v>
      </c>
      <c r="D15" s="42">
        <v>0</v>
      </c>
      <c r="E15" s="42">
        <v>0</v>
      </c>
      <c r="F15" s="42">
        <v>4100</v>
      </c>
      <c r="G15" s="51">
        <v>6100</v>
      </c>
    </row>
    <row r="16" spans="1:7" x14ac:dyDescent="0.25">
      <c r="A16" s="70">
        <v>34</v>
      </c>
      <c r="B16" s="69" t="s">
        <v>71</v>
      </c>
      <c r="C16" s="42">
        <v>0</v>
      </c>
      <c r="D16" s="42">
        <v>0</v>
      </c>
      <c r="E16" s="42">
        <v>0</v>
      </c>
      <c r="F16" s="42">
        <v>0</v>
      </c>
      <c r="G16" s="51">
        <v>0</v>
      </c>
    </row>
    <row r="17" spans="1:7" x14ac:dyDescent="0.25">
      <c r="A17" s="75" t="s">
        <v>72</v>
      </c>
      <c r="B17" s="78" t="s">
        <v>73</v>
      </c>
      <c r="C17" s="42">
        <f>+C18</f>
        <v>21214.97</v>
      </c>
      <c r="D17" s="42">
        <f t="shared" ref="D17" si="23">+D18</f>
        <v>51690</v>
      </c>
      <c r="E17" s="42">
        <f t="shared" ref="E17" si="24">+E18</f>
        <v>63506</v>
      </c>
      <c r="F17" s="42">
        <f t="shared" ref="F17" si="25">+F18</f>
        <v>24000</v>
      </c>
      <c r="G17" s="42">
        <f t="shared" ref="G17" si="26">+G18</f>
        <v>24000</v>
      </c>
    </row>
    <row r="18" spans="1:7" x14ac:dyDescent="0.25">
      <c r="A18" s="68">
        <v>3</v>
      </c>
      <c r="B18" s="79" t="s">
        <v>29</v>
      </c>
      <c r="C18" s="81">
        <f>C19+C20+C21</f>
        <v>21214.97</v>
      </c>
      <c r="D18" s="81">
        <f t="shared" ref="D18" si="27">D19+D20+D21</f>
        <v>51690</v>
      </c>
      <c r="E18" s="81">
        <f t="shared" ref="E18" si="28">E19+E20+E21</f>
        <v>63506</v>
      </c>
      <c r="F18" s="81">
        <f t="shared" ref="F18" si="29">F19+F20+F21</f>
        <v>24000</v>
      </c>
      <c r="G18" s="81">
        <f t="shared" ref="G18" si="30">G19+G20+G21</f>
        <v>24000</v>
      </c>
    </row>
    <row r="19" spans="1:7" x14ac:dyDescent="0.25">
      <c r="A19" s="68">
        <v>31</v>
      </c>
      <c r="B19" s="69" t="s">
        <v>30</v>
      </c>
      <c r="C19" s="42">
        <v>7457.89</v>
      </c>
      <c r="D19" s="42">
        <v>31620</v>
      </c>
      <c r="E19" s="42">
        <v>39880</v>
      </c>
      <c r="F19" s="42">
        <v>9250</v>
      </c>
      <c r="G19" s="51">
        <v>8550</v>
      </c>
    </row>
    <row r="20" spans="1:7" x14ac:dyDescent="0.25">
      <c r="A20" s="68">
        <v>32</v>
      </c>
      <c r="B20" s="69" t="s">
        <v>31</v>
      </c>
      <c r="C20" s="42">
        <v>13369.13</v>
      </c>
      <c r="D20" s="42">
        <v>19710</v>
      </c>
      <c r="E20" s="42">
        <v>23626</v>
      </c>
      <c r="F20" s="42">
        <v>14750</v>
      </c>
      <c r="G20" s="51">
        <v>15450</v>
      </c>
    </row>
    <row r="21" spans="1:7" x14ac:dyDescent="0.25">
      <c r="A21" s="68">
        <v>34</v>
      </c>
      <c r="B21" s="69" t="s">
        <v>71</v>
      </c>
      <c r="C21" s="42">
        <v>387.95</v>
      </c>
      <c r="D21" s="42">
        <v>360</v>
      </c>
      <c r="E21" s="42">
        <v>0</v>
      </c>
      <c r="F21" s="42">
        <v>0</v>
      </c>
      <c r="G21" s="51">
        <v>0</v>
      </c>
    </row>
    <row r="22" spans="1:7" ht="25.5" x14ac:dyDescent="0.25">
      <c r="A22" s="66" t="s">
        <v>74</v>
      </c>
      <c r="B22" s="63" t="s">
        <v>75</v>
      </c>
      <c r="C22" s="81">
        <f t="shared" ref="C22:D22" si="31">C23+C26</f>
        <v>5124.25</v>
      </c>
      <c r="D22" s="81">
        <f t="shared" si="31"/>
        <v>3500</v>
      </c>
      <c r="E22" s="81">
        <f t="shared" ref="E22" si="32">E23+E26</f>
        <v>5000</v>
      </c>
      <c r="F22" s="81">
        <f t="shared" ref="F22" si="33">F23+F26</f>
        <v>2000</v>
      </c>
      <c r="G22" s="81">
        <f t="shared" ref="G22" si="34">G23+G26</f>
        <v>2000</v>
      </c>
    </row>
    <row r="23" spans="1:7" x14ac:dyDescent="0.25">
      <c r="A23" s="67" t="s">
        <v>70</v>
      </c>
      <c r="B23" s="65" t="s">
        <v>37</v>
      </c>
      <c r="C23" s="42">
        <f t="shared" ref="C23:D24" si="35">+C24</f>
        <v>5124.25</v>
      </c>
      <c r="D23" s="42">
        <f t="shared" si="35"/>
        <v>2000</v>
      </c>
      <c r="E23" s="42">
        <f t="shared" ref="E23:E24" si="36">+E24</f>
        <v>2000</v>
      </c>
      <c r="F23" s="42">
        <f t="shared" ref="F23:F24" si="37">+F24</f>
        <v>1000</v>
      </c>
      <c r="G23" s="42">
        <f t="shared" ref="G23:G24" si="38">+G24</f>
        <v>1000</v>
      </c>
    </row>
    <row r="24" spans="1:7" x14ac:dyDescent="0.25">
      <c r="A24" s="68">
        <v>4</v>
      </c>
      <c r="B24" s="79" t="s">
        <v>32</v>
      </c>
      <c r="C24" s="81">
        <f t="shared" si="35"/>
        <v>5124.25</v>
      </c>
      <c r="D24" s="81">
        <f t="shared" ref="D24" si="39">+D25</f>
        <v>2000</v>
      </c>
      <c r="E24" s="81">
        <f t="shared" si="36"/>
        <v>2000</v>
      </c>
      <c r="F24" s="81">
        <f t="shared" si="37"/>
        <v>1000</v>
      </c>
      <c r="G24" s="81">
        <f t="shared" si="38"/>
        <v>1000</v>
      </c>
    </row>
    <row r="25" spans="1:7" ht="25.5" x14ac:dyDescent="0.25">
      <c r="A25" s="70">
        <v>42</v>
      </c>
      <c r="B25" s="69" t="s">
        <v>76</v>
      </c>
      <c r="C25" s="42">
        <v>5124.25</v>
      </c>
      <c r="D25" s="42">
        <v>2000</v>
      </c>
      <c r="E25" s="42">
        <v>2000</v>
      </c>
      <c r="F25" s="42">
        <v>1000</v>
      </c>
      <c r="G25" s="51">
        <v>1000</v>
      </c>
    </row>
    <row r="26" spans="1:7" x14ac:dyDescent="0.25">
      <c r="A26" s="67" t="s">
        <v>72</v>
      </c>
      <c r="B26" s="65" t="s">
        <v>38</v>
      </c>
      <c r="C26" s="42">
        <f t="shared" ref="C26:D27" si="40">+C27</f>
        <v>0</v>
      </c>
      <c r="D26" s="42">
        <f t="shared" si="40"/>
        <v>1500</v>
      </c>
      <c r="E26" s="42">
        <f t="shared" ref="E26:E27" si="41">+E27</f>
        <v>3000</v>
      </c>
      <c r="F26" s="42">
        <f t="shared" ref="F26:F27" si="42">+F27</f>
        <v>1000</v>
      </c>
      <c r="G26" s="42">
        <f t="shared" ref="G26:G27" si="43">+G27</f>
        <v>1000</v>
      </c>
    </row>
    <row r="27" spans="1:7" x14ac:dyDescent="0.25">
      <c r="A27" s="67">
        <v>4</v>
      </c>
      <c r="B27" s="63" t="s">
        <v>32</v>
      </c>
      <c r="C27" s="81">
        <f t="shared" si="40"/>
        <v>0</v>
      </c>
      <c r="D27" s="81">
        <f t="shared" ref="D27" si="44">+D28</f>
        <v>1500</v>
      </c>
      <c r="E27" s="81">
        <f t="shared" si="41"/>
        <v>3000</v>
      </c>
      <c r="F27" s="81">
        <f t="shared" si="42"/>
        <v>1000</v>
      </c>
      <c r="G27" s="81">
        <f t="shared" si="43"/>
        <v>1000</v>
      </c>
    </row>
    <row r="28" spans="1:7" ht="25.5" x14ac:dyDescent="0.25">
      <c r="A28" s="67">
        <v>42</v>
      </c>
      <c r="B28" s="71" t="s">
        <v>76</v>
      </c>
      <c r="C28" s="42">
        <v>0</v>
      </c>
      <c r="D28" s="42">
        <v>1500</v>
      </c>
      <c r="E28" s="42">
        <v>3000</v>
      </c>
      <c r="F28" s="42">
        <v>1000</v>
      </c>
      <c r="G28" s="51">
        <v>1000</v>
      </c>
    </row>
  </sheetData>
  <mergeCells count="1">
    <mergeCell ref="A2:G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2025-10-09T11:56:05Z</dcterms:modified>
</cp:coreProperties>
</file>