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Mirela Prlić\Desktop\MIRELA\FINANCIJE\FINANCIJSKI PLAN\FINANCIJSKI PLAN 2025-2027\PREDAJA\"/>
    </mc:Choice>
  </mc:AlternateContent>
  <xr:revisionPtr revIDLastSave="0" documentId="13_ncr:1_{346D44C1-6779-4EC3-A310-CB1A73A4E4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3" l="1"/>
  <c r="F12" i="1" s="1"/>
  <c r="F11" i="1" s="1"/>
  <c r="F9" i="1"/>
  <c r="G12" i="1"/>
  <c r="H12" i="1"/>
  <c r="I12" i="1"/>
  <c r="J12" i="1"/>
  <c r="G21" i="3"/>
  <c r="H21" i="3"/>
  <c r="I21" i="3"/>
  <c r="F21" i="3"/>
  <c r="H13" i="1"/>
  <c r="I13" i="1"/>
  <c r="J13" i="1"/>
  <c r="G13" i="1"/>
  <c r="G13" i="3"/>
  <c r="H13" i="3"/>
  <c r="I13" i="3"/>
  <c r="F13" i="3"/>
  <c r="E13" i="3"/>
  <c r="F33" i="1"/>
  <c r="H11" i="1" l="1"/>
  <c r="F32" i="3"/>
  <c r="G32" i="3"/>
  <c r="G31" i="3" s="1"/>
  <c r="H32" i="3"/>
  <c r="E32" i="3"/>
  <c r="F23" i="3"/>
  <c r="F22" i="3" s="1"/>
  <c r="G23" i="3"/>
  <c r="H23" i="3"/>
  <c r="I23" i="3"/>
  <c r="F24" i="3"/>
  <c r="G24" i="3"/>
  <c r="G22" i="3" s="1"/>
  <c r="H24" i="3"/>
  <c r="I24" i="3"/>
  <c r="F26" i="3"/>
  <c r="F25" i="3" s="1"/>
  <c r="G26" i="3"/>
  <c r="G25" i="3" s="1"/>
  <c r="H26" i="3"/>
  <c r="H25" i="3" s="1"/>
  <c r="I26" i="3"/>
  <c r="I25" i="3" s="1"/>
  <c r="F27" i="3"/>
  <c r="G27" i="3"/>
  <c r="H27" i="3"/>
  <c r="I27" i="3"/>
  <c r="F28" i="3"/>
  <c r="G28" i="3"/>
  <c r="H28" i="3"/>
  <c r="I28" i="3"/>
  <c r="F30" i="3"/>
  <c r="F29" i="3" s="1"/>
  <c r="G30" i="3"/>
  <c r="G29" i="3" s="1"/>
  <c r="H30" i="3"/>
  <c r="H29" i="3" s="1"/>
  <c r="I30" i="3"/>
  <c r="I29" i="3" s="1"/>
  <c r="F33" i="3"/>
  <c r="G33" i="3"/>
  <c r="H33" i="3"/>
  <c r="H31" i="3" s="1"/>
  <c r="I33" i="3"/>
  <c r="F34" i="3"/>
  <c r="G34" i="3"/>
  <c r="H34" i="3"/>
  <c r="I34" i="3"/>
  <c r="I32" i="3" s="1"/>
  <c r="I31" i="3" s="1"/>
  <c r="E34" i="3"/>
  <c r="E33" i="3"/>
  <c r="E30" i="3"/>
  <c r="E28" i="3"/>
  <c r="E27" i="3"/>
  <c r="E26" i="3"/>
  <c r="E24" i="3"/>
  <c r="E23" i="3"/>
  <c r="F12" i="3"/>
  <c r="F11" i="3" s="1"/>
  <c r="G12" i="3"/>
  <c r="G11" i="3" s="1"/>
  <c r="H12" i="3"/>
  <c r="H11" i="3" s="1"/>
  <c r="I12" i="3"/>
  <c r="I11" i="3" s="1"/>
  <c r="G15" i="3"/>
  <c r="G16" i="3"/>
  <c r="E16" i="3"/>
  <c r="E12" i="3"/>
  <c r="E11" i="3" s="1"/>
  <c r="I22" i="3" l="1"/>
  <c r="J11" i="1" s="1"/>
  <c r="H22" i="3"/>
  <c r="F31" i="3"/>
  <c r="G11" i="1"/>
  <c r="I11" i="1"/>
  <c r="E25" i="3"/>
  <c r="E22" i="3"/>
  <c r="G10" i="3"/>
  <c r="H9" i="1" l="1"/>
  <c r="H8" i="1" s="1"/>
  <c r="H14" i="1" s="1"/>
  <c r="D12" i="5"/>
  <c r="D11" i="5" s="1"/>
  <c r="D10" i="5" s="1"/>
  <c r="C13" i="5"/>
  <c r="D13" i="5"/>
  <c r="E13" i="5"/>
  <c r="F13" i="5"/>
  <c r="B11" i="5"/>
  <c r="B12" i="5"/>
  <c r="B13" i="5"/>
  <c r="H27" i="1" l="1"/>
  <c r="H34" i="1"/>
  <c r="B10" i="5"/>
  <c r="E6" i="7"/>
  <c r="E7" i="7"/>
  <c r="G7" i="7"/>
  <c r="F19" i="7"/>
  <c r="G19" i="7"/>
  <c r="H19" i="7"/>
  <c r="I19" i="7"/>
  <c r="E19" i="7"/>
  <c r="I27" i="7"/>
  <c r="I26" i="7" s="1"/>
  <c r="H27" i="7"/>
  <c r="H26" i="7" s="1"/>
  <c r="G27" i="7"/>
  <c r="G26" i="7" s="1"/>
  <c r="E26" i="7"/>
  <c r="F26" i="7"/>
  <c r="F9" i="7"/>
  <c r="F8" i="7" s="1"/>
  <c r="G14" i="7"/>
  <c r="H14" i="7"/>
  <c r="I14" i="7"/>
  <c r="E14" i="7"/>
  <c r="F14" i="7"/>
  <c r="F13" i="7" s="1"/>
  <c r="F16" i="3" l="1"/>
  <c r="F15" i="3" s="1"/>
  <c r="F10" i="3" s="1"/>
  <c r="C12" i="5"/>
  <c r="C11" i="5" s="1"/>
  <c r="C10" i="5" s="1"/>
  <c r="F7" i="7"/>
  <c r="I24" i="7"/>
  <c r="I23" i="7" s="1"/>
  <c r="H24" i="7"/>
  <c r="H23" i="7" s="1"/>
  <c r="G24" i="7"/>
  <c r="G23" i="7" s="1"/>
  <c r="F24" i="7"/>
  <c r="F23" i="7" s="1"/>
  <c r="E24" i="7"/>
  <c r="E23" i="7" s="1"/>
  <c r="I13" i="7"/>
  <c r="H13" i="7"/>
  <c r="G13" i="7"/>
  <c r="E13" i="7"/>
  <c r="E9" i="7"/>
  <c r="E8" i="7" s="1"/>
  <c r="I9" i="7"/>
  <c r="I8" i="7" s="1"/>
  <c r="H9" i="7"/>
  <c r="G9" i="7"/>
  <c r="G8" i="7" s="1"/>
  <c r="E31" i="3"/>
  <c r="E29" i="3"/>
  <c r="E15" i="3"/>
  <c r="E10" i="3" s="1"/>
  <c r="F8" i="1" l="1"/>
  <c r="F14" i="1" s="1"/>
  <c r="G9" i="1"/>
  <c r="G8" i="1" s="1"/>
  <c r="G14" i="1" s="1"/>
  <c r="I16" i="3"/>
  <c r="I15" i="3" s="1"/>
  <c r="I10" i="3" s="1"/>
  <c r="F12" i="5"/>
  <c r="F11" i="5" s="1"/>
  <c r="F10" i="5" s="1"/>
  <c r="I7" i="7"/>
  <c r="E22" i="7"/>
  <c r="E21" i="7" s="1"/>
  <c r="E18" i="7" s="1"/>
  <c r="F22" i="7"/>
  <c r="F21" i="7" s="1"/>
  <c r="F18" i="7" s="1"/>
  <c r="G22" i="7"/>
  <c r="G21" i="7" s="1"/>
  <c r="G18" i="7" s="1"/>
  <c r="H22" i="7"/>
  <c r="H21" i="7" s="1"/>
  <c r="H18" i="7" s="1"/>
  <c r="I22" i="7"/>
  <c r="I21" i="7" s="1"/>
  <c r="I18" i="7" s="1"/>
  <c r="H8" i="7"/>
  <c r="G6" i="7"/>
  <c r="F6" i="7"/>
  <c r="I6" i="7"/>
  <c r="F34" i="1" l="1"/>
  <c r="F36" i="1" s="1"/>
  <c r="G33" i="1" s="1"/>
  <c r="F27" i="1"/>
  <c r="F28" i="1" s="1"/>
  <c r="G26" i="1" s="1"/>
  <c r="G34" i="1"/>
  <c r="G36" i="1" s="1"/>
  <c r="H33" i="1" s="1"/>
  <c r="H36" i="1" s="1"/>
  <c r="I33" i="1" s="1"/>
  <c r="G27" i="1"/>
  <c r="J9" i="1"/>
  <c r="J8" i="1" s="1"/>
  <c r="J14" i="1" s="1"/>
  <c r="H16" i="3"/>
  <c r="H15" i="3" s="1"/>
  <c r="H10" i="3" s="1"/>
  <c r="E12" i="5"/>
  <c r="E11" i="5" s="1"/>
  <c r="E10" i="5" s="1"/>
  <c r="H7" i="7"/>
  <c r="H6" i="7" s="1"/>
  <c r="G28" i="1" l="1"/>
  <c r="H26" i="1" s="1"/>
  <c r="H28" i="1" s="1"/>
  <c r="I26" i="1" s="1"/>
  <c r="J34" i="1"/>
  <c r="J27" i="1"/>
  <c r="I9" i="1"/>
  <c r="I8" i="1" s="1"/>
  <c r="I14" i="1" s="1"/>
  <c r="I34" i="1" l="1"/>
  <c r="I36" i="1" s="1"/>
  <c r="J33" i="1" s="1"/>
  <c r="J36" i="1" s="1"/>
  <c r="I27" i="1"/>
  <c r="I28" i="1" s="1"/>
  <c r="J26" i="1" s="1"/>
  <c r="J28" i="1" l="1"/>
</calcChain>
</file>

<file path=xl/sharedStrings.xml><?xml version="1.0" encoding="utf-8"?>
<sst xmlns="http://schemas.openxmlformats.org/spreadsheetml/2006/main" count="161" uniqueCount="75">
  <si>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</si>
  <si>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</si>
  <si>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</si>
  <si>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</si>
  <si>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</si>
  <si>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</si>
  <si>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</si>
  <si>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PRIMICI OD FINANCIJSKE IMOVINE I ZADUŽIVANJA</t>
  </si>
  <si>
    <t>IZDACI ZA FINANCIJSKU IMOVINU I OTPLATE ZAJMOVA</t>
  </si>
  <si>
    <t>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</si>
  <si>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</si>
  <si>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</si>
  <si>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</si>
  <si>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</si>
  <si>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</si>
  <si>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</si>
  <si>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</si>
  <si>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</si>
  <si>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</si>
  <si>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</si>
  <si>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</si>
  <si>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</si>
  <si>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</si>
  <si>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</si>
  <si>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</si>
  <si>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04 Ekonomski poslovi</t>
  </si>
  <si>
    <t>041 Opći ekonomski, trgovački i poslovi vezani uz rad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</si>
  <si>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</si>
  <si>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</si>
  <si>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</si>
  <si>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</si>
  <si>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</si>
  <si>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</si>
  <si>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</si>
  <si>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</si>
  <si>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</si>
  <si>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</si>
  <si>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</si>
  <si>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</si>
  <si>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</si>
  <si>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</si>
  <si>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</si>
  <si>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</si>
  <si>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Naziv</t>
  </si>
  <si>
    <t>Izvršenje 2023.**</t>
  </si>
  <si>
    <t>Plan 2024.**</t>
  </si>
  <si>
    <t>Plan za 2025.</t>
  </si>
  <si>
    <t>Projekcija 
za 2026.</t>
  </si>
  <si>
    <t>Izvršenje 2023.</t>
  </si>
  <si>
    <t>Plan 2024.</t>
  </si>
  <si>
    <t>FINANCIJSKI PLAN PRORAČUNSKOG KORISNIKA JEDINICE LOKALNE I PODRUČNE (REGIONALNE) SAMOUPRAVE 
ZA 2025. I PROJEKCIJA ZA 2026. I 2027. GODINU</t>
  </si>
  <si>
    <t xml:space="preserve">PROGRAM 3000 </t>
  </si>
  <si>
    <t>POTICANJE RAZVOJA GOSPODARSTVA</t>
  </si>
  <si>
    <t xml:space="preserve">Aktivnost A100001 </t>
  </si>
  <si>
    <t>REDOVNA DJELATNOST GRADSKE RAZVOJNE AGENCIJE SLATINE</t>
  </si>
  <si>
    <t>Izvor financiranja 1.1.</t>
  </si>
  <si>
    <t>Financijski rashodi</t>
  </si>
  <si>
    <t>Izvor financiranja 3.1.</t>
  </si>
  <si>
    <t>Vlastiti prihodi i primici</t>
  </si>
  <si>
    <t>Kapitalni projekt K10001</t>
  </si>
  <si>
    <t>OPREMANJE GRADSKE RAZVOJNE AGENCIJE SLATINE</t>
  </si>
  <si>
    <t>Rashodi nabavu proizvedene dugotrajne imovine</t>
  </si>
  <si>
    <t>Pomoći EU proračunski korisnici</t>
  </si>
  <si>
    <t xml:space="preserve">Prihodi od prodaje proizvoda i usluga i robe te pruženih usluga </t>
  </si>
  <si>
    <t>Projekcija 
za 2027.</t>
  </si>
  <si>
    <t>Izvor financiranja 5.9.</t>
  </si>
  <si>
    <t>048 Istraživanje i razvoj: Ekonomski poslovi</t>
  </si>
  <si>
    <t>Pomoći</t>
  </si>
  <si>
    <t>PRIJENOS VIŠKA/MANJKA IZ PRETHODNE(IH) GODINE</t>
  </si>
  <si>
    <t>PRIJENOS VIŠKA/MANJKA U SLJEDEĆE RAZDOBLJE</t>
  </si>
  <si>
    <t>VIŠAK/MANJAK + NETO FINANCIRANJE + PRIJENOS VIŠKA/MANJKA IZ PRETHODNE(IH) GODINE – PRIJENOS VIŠKA/MANJKA U SLJEDEĆE RAZDOBLJE</t>
  </si>
  <si>
    <t>VIŠAK/MANJAK IZ PRETHODNE(IH) GODINE KOJI ĆE SE RASPOREDITI/POKRITI</t>
  </si>
  <si>
    <t>VIŠAK/MANJAK TEKUĆE GODINE</t>
  </si>
  <si>
    <t xml:space="preserve">C) PRENESENI VIŠAK ILI PRENESENI MANJAK </t>
  </si>
  <si>
    <t>D) VIŠEGODIŠNJI PLAN URAVNOTEŽENJA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</si>
</sst>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5" fillId="0" borderId="3" xfId="0" applyFont="1" applyBorder="1" applyAlignment="1">
      <alignment vertical="center" wrapText="1"/>
    </xf>
    <xf numFmtId="3" fontId="6" fillId="2" borderId="4" xfId="0" applyNumberFormat="1" applyFont="1" applyFill="1" applyBorder="1" applyAlignment="1">
      <alignment horizontal="right"/>
    </xf>
    <xf numFmtId="3" fontId="9" fillId="2" borderId="4" xfId="0" applyNumberFormat="1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workbookViewId="0">
      <selection activeCell="G12" sqref="G12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53" t="s">
        <v>50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53" t="s">
        <v>31</v>
      </c>
      <c r="B3" s="53"/>
      <c r="C3" s="53"/>
      <c r="D3" s="53"/>
      <c r="E3" s="53"/>
      <c r="F3" s="53"/>
      <c r="G3" s="53"/>
      <c r="H3" s="53"/>
      <c r="I3" s="55"/>
      <c r="J3" s="55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25">
      <c r="A5" s="53" t="s">
        <v>39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34"/>
    </row>
    <row r="7" spans="1:10" ht="25.5" x14ac:dyDescent="0.25">
      <c r="A7" s="28"/>
      <c r="B7" s="29"/>
      <c r="C7" s="29"/>
      <c r="D7" s="30"/>
      <c r="E7" s="31"/>
      <c r="F7" s="4" t="s">
        <v>44</v>
      </c>
      <c r="G7" s="4" t="s">
        <v>45</v>
      </c>
      <c r="H7" s="4" t="s">
        <v>46</v>
      </c>
      <c r="I7" s="4" t="s">
        <v>47</v>
      </c>
      <c r="J7" s="4" t="s">
        <v>64</v>
      </c>
    </row>
    <row r="8" spans="1:10" x14ac:dyDescent="0.25">
      <c r="A8" s="56" t="s">
        <v>0</v>
      </c>
      <c r="B8" s="51"/>
      <c r="C8" s="51"/>
      <c r="D8" s="51"/>
      <c r="E8" s="57"/>
      <c r="F8" s="32">
        <f>+F9+F10</f>
        <v>126034.73</v>
      </c>
      <c r="G8" s="32">
        <f t="shared" ref="G8:J8" si="0">+G9+G10</f>
        <v>161915</v>
      </c>
      <c r="H8" s="32">
        <f t="shared" si="0"/>
        <v>148626</v>
      </c>
      <c r="I8" s="32">
        <f t="shared" si="0"/>
        <v>182700</v>
      </c>
      <c r="J8" s="32">
        <f t="shared" si="0"/>
        <v>204400</v>
      </c>
    </row>
    <row r="9" spans="1:10" x14ac:dyDescent="0.25">
      <c r="A9" s="43" t="s">
        <v>1</v>
      </c>
      <c r="B9" s="44"/>
      <c r="C9" s="44"/>
      <c r="D9" s="44"/>
      <c r="E9" s="45"/>
      <c r="F9" s="33">
        <f>+' Račun prihoda i rashoda'!E10</f>
        <v>126034.73</v>
      </c>
      <c r="G9" s="33">
        <f>+' Račun prihoda i rashoda'!F10</f>
        <v>161915</v>
      </c>
      <c r="H9" s="33">
        <f>+' Račun prihoda i rashoda'!G10</f>
        <v>148626</v>
      </c>
      <c r="I9" s="33">
        <f>+' Račun prihoda i rashoda'!H10</f>
        <v>182700</v>
      </c>
      <c r="J9" s="33">
        <f>+' Račun prihoda i rashoda'!I10</f>
        <v>204400</v>
      </c>
    </row>
    <row r="10" spans="1:10" x14ac:dyDescent="0.25">
      <c r="A10" s="47" t="s">
        <v>2</v>
      </c>
      <c r="B10" s="45"/>
      <c r="C10" s="45"/>
      <c r="D10" s="45"/>
      <c r="E10" s="45"/>
      <c r="F10" s="33"/>
      <c r="G10" s="33"/>
      <c r="H10" s="33"/>
      <c r="I10" s="33"/>
      <c r="J10" s="33"/>
    </row>
    <row r="11" spans="1:10" x14ac:dyDescent="0.25">
      <c r="A11" s="35" t="s">
        <v>3</v>
      </c>
      <c r="B11" s="36"/>
      <c r="C11" s="36"/>
      <c r="D11" s="36"/>
      <c r="E11" s="36"/>
      <c r="F11" s="32">
        <f t="shared" ref="F11:J11" si="1">+F12+F13</f>
        <v>119629.01999999999</v>
      </c>
      <c r="G11" s="32">
        <f t="shared" si="1"/>
        <v>178778</v>
      </c>
      <c r="H11" s="32">
        <f t="shared" si="1"/>
        <v>179816</v>
      </c>
      <c r="I11" s="32">
        <f t="shared" si="1"/>
        <v>203290</v>
      </c>
      <c r="J11" s="32">
        <f t="shared" si="1"/>
        <v>205050</v>
      </c>
    </row>
    <row r="12" spans="1:10" x14ac:dyDescent="0.25">
      <c r="A12" s="46" t="s">
        <v>4</v>
      </c>
      <c r="B12" s="44"/>
      <c r="C12" s="44"/>
      <c r="D12" s="44"/>
      <c r="E12" s="44"/>
      <c r="F12" s="33">
        <f>+' Račun prihoda i rashoda'!E21</f>
        <v>119629.01999999999</v>
      </c>
      <c r="G12" s="33">
        <f>+' Račun prihoda i rashoda'!F21</f>
        <v>177778</v>
      </c>
      <c r="H12" s="33">
        <f>+' Račun prihoda i rashoda'!G21</f>
        <v>176316</v>
      </c>
      <c r="I12" s="33">
        <f>+' Račun prihoda i rashoda'!H21</f>
        <v>201290</v>
      </c>
      <c r="J12" s="33">
        <f>+' Račun prihoda i rashoda'!I21</f>
        <v>203250</v>
      </c>
    </row>
    <row r="13" spans="1:10" x14ac:dyDescent="0.25">
      <c r="A13" s="47" t="s">
        <v>5</v>
      </c>
      <c r="B13" s="45"/>
      <c r="C13" s="45"/>
      <c r="D13" s="45"/>
      <c r="E13" s="45"/>
      <c r="F13" s="33"/>
      <c r="G13" s="33">
        <f>+' Račun prihoda i rashoda'!F31</f>
        <v>1000</v>
      </c>
      <c r="H13" s="33">
        <f>+' Račun prihoda i rashoda'!G31</f>
        <v>3500</v>
      </c>
      <c r="I13" s="33">
        <f>+' Račun prihoda i rashoda'!H31</f>
        <v>2000</v>
      </c>
      <c r="J13" s="33">
        <f>+' Račun prihoda i rashoda'!I31</f>
        <v>1800</v>
      </c>
    </row>
    <row r="14" spans="1:10" x14ac:dyDescent="0.25">
      <c r="A14" s="50" t="s">
        <v>6</v>
      </c>
      <c r="B14" s="51"/>
      <c r="C14" s="51"/>
      <c r="D14" s="51"/>
      <c r="E14" s="51"/>
      <c r="F14" s="32">
        <f>+F8-F11</f>
        <v>6405.7100000000064</v>
      </c>
      <c r="G14" s="32">
        <f t="shared" ref="G14:J14" si="2">+G8-G11</f>
        <v>-16863</v>
      </c>
      <c r="H14" s="32">
        <f t="shared" si="2"/>
        <v>-31190</v>
      </c>
      <c r="I14" s="32">
        <f t="shared" si="2"/>
        <v>-20590</v>
      </c>
      <c r="J14" s="32">
        <f t="shared" si="2"/>
        <v>-650</v>
      </c>
    </row>
    <row r="15" spans="1:10" ht="18" x14ac:dyDescent="0.25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0" ht="18" customHeight="1" x14ac:dyDescent="0.25">
      <c r="A16" s="53" t="s">
        <v>40</v>
      </c>
      <c r="B16" s="54"/>
      <c r="C16" s="54"/>
      <c r="D16" s="54"/>
      <c r="E16" s="54"/>
      <c r="F16" s="54"/>
      <c r="G16" s="54"/>
      <c r="H16" s="54"/>
      <c r="I16" s="54"/>
      <c r="J16" s="54"/>
    </row>
    <row r="17" spans="1:10" ht="18" x14ac:dyDescent="0.25">
      <c r="A17" s="5"/>
      <c r="B17" s="9"/>
      <c r="C17" s="9"/>
      <c r="D17" s="9"/>
      <c r="E17" s="9"/>
      <c r="F17" s="9"/>
      <c r="G17" s="9"/>
      <c r="H17" s="3"/>
      <c r="I17" s="3"/>
      <c r="J17" s="3"/>
    </row>
    <row r="18" spans="1:10" ht="25.5" x14ac:dyDescent="0.25">
      <c r="A18" s="28"/>
      <c r="B18" s="29"/>
      <c r="C18" s="29"/>
      <c r="D18" s="30"/>
      <c r="E18" s="31"/>
      <c r="F18" s="4" t="s">
        <v>48</v>
      </c>
      <c r="G18" s="4" t="s">
        <v>49</v>
      </c>
      <c r="H18" s="4" t="s">
        <v>46</v>
      </c>
      <c r="I18" s="4" t="s">
        <v>47</v>
      </c>
      <c r="J18" s="4" t="s">
        <v>64</v>
      </c>
    </row>
    <row r="19" spans="1:10" ht="15.75" customHeight="1" x14ac:dyDescent="0.25">
      <c r="A19" s="43" t="s">
        <v>7</v>
      </c>
      <c r="B19" s="48"/>
      <c r="C19" s="48"/>
      <c r="D19" s="48"/>
      <c r="E19" s="49"/>
      <c r="F19" s="33"/>
      <c r="G19" s="33"/>
      <c r="H19" s="33"/>
      <c r="I19" s="33"/>
      <c r="J19" s="33"/>
    </row>
    <row r="20" spans="1:10" x14ac:dyDescent="0.25">
      <c r="A20" s="43" t="s">
        <v>8</v>
      </c>
      <c r="B20" s="44"/>
      <c r="C20" s="44"/>
      <c r="D20" s="44"/>
      <c r="E20" s="44"/>
      <c r="F20" s="33"/>
      <c r="G20" s="33"/>
      <c r="H20" s="33"/>
      <c r="I20" s="33"/>
      <c r="J20" s="33"/>
    </row>
    <row r="21" spans="1:10" x14ac:dyDescent="0.25">
      <c r="A21" s="50" t="s">
        <v>9</v>
      </c>
      <c r="B21" s="51"/>
      <c r="C21" s="51"/>
      <c r="D21" s="51"/>
      <c r="E21" s="51"/>
      <c r="F21" s="32">
        <v>0</v>
      </c>
      <c r="G21" s="32">
        <v>0</v>
      </c>
      <c r="H21" s="32">
        <v>0</v>
      </c>
      <c r="I21" s="32">
        <v>0</v>
      </c>
      <c r="J21" s="32">
        <v>0</v>
      </c>
    </row>
    <row r="22" spans="1:10" ht="18" x14ac:dyDescent="0.25">
      <c r="A22" s="22"/>
      <c r="B22" s="9"/>
      <c r="C22" s="9"/>
      <c r="D22" s="9"/>
      <c r="E22" s="9"/>
      <c r="F22" s="9"/>
      <c r="G22" s="9"/>
      <c r="H22" s="3"/>
      <c r="I22" s="3"/>
      <c r="J22" s="3"/>
    </row>
    <row r="23" spans="1:10" ht="18" customHeight="1" x14ac:dyDescent="0.25">
      <c r="A23" s="53" t="s">
        <v>73</v>
      </c>
      <c r="B23" s="54"/>
      <c r="C23" s="54"/>
      <c r="D23" s="54"/>
      <c r="E23" s="54"/>
      <c r="F23" s="54"/>
      <c r="G23" s="54"/>
      <c r="H23" s="54"/>
      <c r="I23" s="54"/>
      <c r="J23" s="54"/>
    </row>
    <row r="24" spans="1:10" ht="18" x14ac:dyDescent="0.25">
      <c r="A24" s="22"/>
      <c r="B24" s="9"/>
      <c r="C24" s="9"/>
      <c r="D24" s="9"/>
      <c r="E24" s="9"/>
      <c r="F24" s="9"/>
      <c r="G24" s="9"/>
      <c r="H24" s="3"/>
      <c r="I24" s="3"/>
      <c r="J24" s="3"/>
    </row>
    <row r="25" spans="1:10" ht="25.5" x14ac:dyDescent="0.25">
      <c r="A25" s="28"/>
      <c r="B25" s="29"/>
      <c r="C25" s="29"/>
      <c r="D25" s="30"/>
      <c r="E25" s="31"/>
      <c r="F25" s="4" t="s">
        <v>48</v>
      </c>
      <c r="G25" s="4" t="s">
        <v>49</v>
      </c>
      <c r="H25" s="4" t="s">
        <v>46</v>
      </c>
      <c r="I25" s="4" t="s">
        <v>47</v>
      </c>
      <c r="J25" s="4" t="s">
        <v>64</v>
      </c>
    </row>
    <row r="26" spans="1:10" ht="15" customHeight="1" x14ac:dyDescent="0.25">
      <c r="A26" s="43" t="s">
        <v>68</v>
      </c>
      <c r="B26" s="48"/>
      <c r="C26" s="48"/>
      <c r="D26" s="48"/>
      <c r="E26" s="49"/>
      <c r="F26" s="33">
        <v>62984.67</v>
      </c>
      <c r="G26" s="33">
        <f>+F28</f>
        <v>69390.38</v>
      </c>
      <c r="H26" s="33">
        <f t="shared" ref="H26:J26" si="3">+G28</f>
        <v>52527.380000000005</v>
      </c>
      <c r="I26" s="33">
        <f t="shared" si="3"/>
        <v>21337.380000000005</v>
      </c>
      <c r="J26" s="33">
        <f t="shared" si="3"/>
        <v>747.38000000000466</v>
      </c>
    </row>
    <row r="27" spans="1:10" ht="30" customHeight="1" x14ac:dyDescent="0.25">
      <c r="A27" s="43" t="s">
        <v>69</v>
      </c>
      <c r="B27" s="44"/>
      <c r="C27" s="44"/>
      <c r="D27" s="44"/>
      <c r="E27" s="44"/>
      <c r="F27" s="33">
        <f>+F14</f>
        <v>6405.7100000000064</v>
      </c>
      <c r="G27" s="33">
        <f t="shared" ref="G27:J27" si="4">+G14</f>
        <v>-16863</v>
      </c>
      <c r="H27" s="33">
        <f t="shared" si="4"/>
        <v>-31190</v>
      </c>
      <c r="I27" s="33">
        <f t="shared" si="4"/>
        <v>-20590</v>
      </c>
      <c r="J27" s="33">
        <f t="shared" si="4"/>
        <v>-650</v>
      </c>
    </row>
    <row r="28" spans="1:10" ht="42" customHeight="1" x14ac:dyDescent="0.25">
      <c r="A28" s="50" t="s">
        <v>70</v>
      </c>
      <c r="B28" s="51"/>
      <c r="C28" s="51"/>
      <c r="D28" s="51"/>
      <c r="E28" s="51"/>
      <c r="F28" s="32">
        <f>+F26+F27</f>
        <v>69390.38</v>
      </c>
      <c r="G28" s="32">
        <f t="shared" ref="G28:J28" si="5">+G26+G27</f>
        <v>52527.380000000005</v>
      </c>
      <c r="H28" s="32">
        <f t="shared" si="5"/>
        <v>21337.380000000005</v>
      </c>
      <c r="I28" s="32">
        <f t="shared" si="5"/>
        <v>747.38000000000466</v>
      </c>
      <c r="J28" s="32">
        <f t="shared" si="5"/>
        <v>97.380000000004657</v>
      </c>
    </row>
    <row r="30" spans="1:10" ht="15.75" x14ac:dyDescent="0.25">
      <c r="A30" s="52" t="s">
        <v>74</v>
      </c>
      <c r="B30" s="52"/>
      <c r="C30" s="52"/>
      <c r="D30" s="52"/>
      <c r="E30" s="52"/>
      <c r="F30" s="52"/>
      <c r="G30" s="52"/>
      <c r="H30" s="52"/>
      <c r="I30" s="52"/>
      <c r="J30" s="52"/>
    </row>
    <row r="32" spans="1:10" ht="26.25" customHeight="1" x14ac:dyDescent="0.25">
      <c r="A32" s="28"/>
      <c r="B32" s="29"/>
      <c r="C32" s="29"/>
      <c r="D32" s="30"/>
      <c r="E32" s="31"/>
      <c r="F32" s="4" t="s">
        <v>48</v>
      </c>
      <c r="G32" s="4" t="s">
        <v>49</v>
      </c>
      <c r="H32" s="4" t="s">
        <v>46</v>
      </c>
      <c r="I32" s="4" t="s">
        <v>47</v>
      </c>
      <c r="J32" s="4" t="s">
        <v>64</v>
      </c>
    </row>
    <row r="33" spans="1:10" x14ac:dyDescent="0.25">
      <c r="A33" s="43" t="s">
        <v>68</v>
      </c>
      <c r="B33" s="44"/>
      <c r="C33" s="44"/>
      <c r="D33" s="44"/>
      <c r="E33" s="45"/>
      <c r="F33" s="33">
        <f>+F26</f>
        <v>62984.67</v>
      </c>
      <c r="G33" s="33">
        <f>+F36</f>
        <v>69390.38</v>
      </c>
      <c r="H33" s="33">
        <f t="shared" ref="H33:J33" si="6">+G36</f>
        <v>52527.380000000005</v>
      </c>
      <c r="I33" s="33">
        <f t="shared" si="6"/>
        <v>21337.380000000005</v>
      </c>
      <c r="J33" s="33">
        <f t="shared" si="6"/>
        <v>747.38000000000466</v>
      </c>
    </row>
    <row r="34" spans="1:10" ht="30" customHeight="1" x14ac:dyDescent="0.25">
      <c r="A34" s="46" t="s">
        <v>71</v>
      </c>
      <c r="B34" s="44"/>
      <c r="C34" s="44"/>
      <c r="D34" s="44"/>
      <c r="E34" s="44"/>
      <c r="F34" s="33">
        <f>+F14</f>
        <v>6405.7100000000064</v>
      </c>
      <c r="G34" s="33">
        <f>+G14</f>
        <v>-16863</v>
      </c>
      <c r="H34" s="33">
        <f t="shared" ref="H34:J34" si="7">+H14</f>
        <v>-31190</v>
      </c>
      <c r="I34" s="33">
        <f t="shared" si="7"/>
        <v>-20590</v>
      </c>
      <c r="J34" s="33">
        <f t="shared" si="7"/>
        <v>-650</v>
      </c>
    </row>
    <row r="35" spans="1:10" x14ac:dyDescent="0.25">
      <c r="A35" s="46" t="s">
        <v>72</v>
      </c>
      <c r="B35" s="44"/>
      <c r="C35" s="44"/>
      <c r="D35" s="44"/>
      <c r="E35" s="44"/>
      <c r="F35" s="33">
        <v>0</v>
      </c>
      <c r="G35" s="33">
        <v>0</v>
      </c>
      <c r="H35" s="33">
        <v>0</v>
      </c>
      <c r="I35" s="33">
        <v>0</v>
      </c>
      <c r="J35" s="33">
        <v>0</v>
      </c>
    </row>
    <row r="36" spans="1:10" x14ac:dyDescent="0.25">
      <c r="A36" s="47" t="s">
        <v>69</v>
      </c>
      <c r="B36" s="45"/>
      <c r="C36" s="45"/>
      <c r="D36" s="45"/>
      <c r="E36" s="45"/>
      <c r="F36" s="33">
        <f>+F33+(F34+F35)</f>
        <v>69390.38</v>
      </c>
      <c r="G36" s="33">
        <f>+G33+(G34-G35)</f>
        <v>52527.380000000005</v>
      </c>
      <c r="H36" s="33">
        <f t="shared" ref="H36:J36" si="8">+H33+(H34-H35)</f>
        <v>21337.380000000005</v>
      </c>
      <c r="I36" s="33">
        <f t="shared" si="8"/>
        <v>747.38000000000466</v>
      </c>
      <c r="J36" s="33">
        <f t="shared" si="8"/>
        <v>97.380000000004657</v>
      </c>
    </row>
  </sheetData>
  <mergeCells count="22">
    <mergeCell ref="A1:J1"/>
    <mergeCell ref="A3:J3"/>
    <mergeCell ref="A8:E8"/>
    <mergeCell ref="A9:E9"/>
    <mergeCell ref="A10:E10"/>
    <mergeCell ref="A13:E13"/>
    <mergeCell ref="A14:E14"/>
    <mergeCell ref="A12:E12"/>
    <mergeCell ref="A5:J5"/>
    <mergeCell ref="A16:J16"/>
    <mergeCell ref="A33:E33"/>
    <mergeCell ref="A34:E34"/>
    <mergeCell ref="A35:E35"/>
    <mergeCell ref="A36:E36"/>
    <mergeCell ref="A19:E19"/>
    <mergeCell ref="A20:E20"/>
    <mergeCell ref="A21:E21"/>
    <mergeCell ref="A30:J30"/>
    <mergeCell ref="A23:J23"/>
    <mergeCell ref="A26:E26"/>
    <mergeCell ref="A27:E27"/>
    <mergeCell ref="A28:E28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"/>
  <sheetViews>
    <sheetView topLeftCell="A11" workbookViewId="0">
      <selection activeCell="E22" sqref="E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53" t="s">
        <v>50</v>
      </c>
      <c r="B1" s="53"/>
      <c r="C1" s="53"/>
      <c r="D1" s="53"/>
      <c r="E1" s="53"/>
      <c r="F1" s="53"/>
      <c r="G1" s="53"/>
      <c r="H1" s="53"/>
      <c r="I1" s="53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53" t="s">
        <v>31</v>
      </c>
      <c r="B3" s="53"/>
      <c r="C3" s="53"/>
      <c r="D3" s="53"/>
      <c r="E3" s="53"/>
      <c r="F3" s="53"/>
      <c r="G3" s="53"/>
      <c r="H3" s="55"/>
      <c r="I3" s="55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53" t="s">
        <v>11</v>
      </c>
      <c r="B5" s="54"/>
      <c r="C5" s="54"/>
      <c r="D5" s="54"/>
      <c r="E5" s="54"/>
      <c r="F5" s="54"/>
      <c r="G5" s="54"/>
      <c r="H5" s="54"/>
      <c r="I5" s="54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15.75" x14ac:dyDescent="0.25">
      <c r="A7" s="53" t="s">
        <v>1</v>
      </c>
      <c r="B7" s="58"/>
      <c r="C7" s="58"/>
      <c r="D7" s="58"/>
      <c r="E7" s="58"/>
      <c r="F7" s="58"/>
      <c r="G7" s="58"/>
      <c r="H7" s="58"/>
      <c r="I7" s="58"/>
    </row>
    <row r="8" spans="1:9" ht="18" x14ac:dyDescent="0.25">
      <c r="A8" s="5"/>
      <c r="B8" s="5"/>
      <c r="C8" s="5"/>
      <c r="D8" s="5"/>
      <c r="E8" s="5"/>
      <c r="F8" s="5"/>
      <c r="G8" s="5"/>
      <c r="H8" s="6"/>
      <c r="I8" s="6"/>
    </row>
    <row r="9" spans="1:9" ht="25.5" x14ac:dyDescent="0.25">
      <c r="A9" s="21" t="s">
        <v>12</v>
      </c>
      <c r="B9" s="20" t="s">
        <v>13</v>
      </c>
      <c r="C9" s="20" t="s">
        <v>14</v>
      </c>
      <c r="D9" s="20" t="s">
        <v>10</v>
      </c>
      <c r="E9" s="21" t="s">
        <v>48</v>
      </c>
      <c r="F9" s="21" t="s">
        <v>49</v>
      </c>
      <c r="G9" s="21" t="s">
        <v>46</v>
      </c>
      <c r="H9" s="21" t="s">
        <v>47</v>
      </c>
      <c r="I9" s="21" t="s">
        <v>64</v>
      </c>
    </row>
    <row r="10" spans="1:9" ht="15.75" customHeight="1" x14ac:dyDescent="0.25">
      <c r="A10" s="13">
        <v>6</v>
      </c>
      <c r="B10" s="13"/>
      <c r="C10" s="13"/>
      <c r="D10" s="13" t="s">
        <v>15</v>
      </c>
      <c r="E10" s="10">
        <f>+E13+E15+E11</f>
        <v>126034.73</v>
      </c>
      <c r="F10" s="10">
        <f t="shared" ref="F10:I10" si="0">+F13+F15+F11</f>
        <v>161915</v>
      </c>
      <c r="G10" s="10">
        <f t="shared" si="0"/>
        <v>148626</v>
      </c>
      <c r="H10" s="10">
        <f t="shared" si="0"/>
        <v>182700</v>
      </c>
      <c r="I10" s="10">
        <f t="shared" si="0"/>
        <v>204400</v>
      </c>
    </row>
    <row r="11" spans="1:9" ht="38.25" x14ac:dyDescent="0.25">
      <c r="A11" s="13"/>
      <c r="B11" s="17">
        <v>63</v>
      </c>
      <c r="C11" s="17"/>
      <c r="D11" s="17" t="s">
        <v>41</v>
      </c>
      <c r="E11" s="10">
        <f>+E12</f>
        <v>8243.89</v>
      </c>
      <c r="F11" s="10">
        <f t="shared" ref="F11:I11" si="1">+F12</f>
        <v>0</v>
      </c>
      <c r="G11" s="10">
        <f t="shared" si="1"/>
        <v>0</v>
      </c>
      <c r="H11" s="10">
        <f t="shared" si="1"/>
        <v>0</v>
      </c>
      <c r="I11" s="10">
        <f t="shared" si="1"/>
        <v>0</v>
      </c>
    </row>
    <row r="12" spans="1:9" ht="25.5" x14ac:dyDescent="0.25">
      <c r="A12" s="14"/>
      <c r="B12" s="14"/>
      <c r="C12" s="15">
        <v>59</v>
      </c>
      <c r="D12" s="19" t="s">
        <v>62</v>
      </c>
      <c r="E12" s="10">
        <f>+'POSEBNI DIO'!E18</f>
        <v>8243.89</v>
      </c>
      <c r="F12" s="10">
        <f>+'POSEBNI DIO'!F18</f>
        <v>0</v>
      </c>
      <c r="G12" s="10">
        <f>+'POSEBNI DIO'!G18</f>
        <v>0</v>
      </c>
      <c r="H12" s="10">
        <f>+'POSEBNI DIO'!H18</f>
        <v>0</v>
      </c>
      <c r="I12" s="10">
        <f>+'POSEBNI DIO'!I18</f>
        <v>0</v>
      </c>
    </row>
    <row r="13" spans="1:9" ht="38.25" x14ac:dyDescent="0.25">
      <c r="A13" s="13"/>
      <c r="B13" s="17">
        <v>66</v>
      </c>
      <c r="C13" s="17"/>
      <c r="D13" s="17" t="s">
        <v>63</v>
      </c>
      <c r="E13" s="10">
        <f>+E14</f>
        <v>19506</v>
      </c>
      <c r="F13" s="10">
        <f>+F14</f>
        <v>17000</v>
      </c>
      <c r="G13" s="10">
        <f t="shared" ref="G13:I13" si="2">+G14</f>
        <v>22000</v>
      </c>
      <c r="H13" s="10">
        <f t="shared" si="2"/>
        <v>25000</v>
      </c>
      <c r="I13" s="10">
        <f t="shared" si="2"/>
        <v>28000</v>
      </c>
    </row>
    <row r="14" spans="1:9" x14ac:dyDescent="0.25">
      <c r="A14" s="14"/>
      <c r="B14" s="14"/>
      <c r="C14" s="15">
        <v>31</v>
      </c>
      <c r="D14" s="15" t="s">
        <v>38</v>
      </c>
      <c r="E14" s="10">
        <v>19506</v>
      </c>
      <c r="F14" s="10">
        <v>17000</v>
      </c>
      <c r="G14" s="10">
        <v>22000</v>
      </c>
      <c r="H14" s="10">
        <v>25000</v>
      </c>
      <c r="I14" s="10">
        <v>28000</v>
      </c>
    </row>
    <row r="15" spans="1:9" ht="38.25" x14ac:dyDescent="0.25">
      <c r="A15" s="14"/>
      <c r="B15" s="14">
        <v>67</v>
      </c>
      <c r="C15" s="15"/>
      <c r="D15" s="17" t="s">
        <v>42</v>
      </c>
      <c r="E15" s="10">
        <f>+E16</f>
        <v>98284.84</v>
      </c>
      <c r="F15" s="10">
        <f t="shared" ref="F15:I15" si="3">+F16</f>
        <v>144915</v>
      </c>
      <c r="G15" s="10">
        <f t="shared" si="3"/>
        <v>126626</v>
      </c>
      <c r="H15" s="10">
        <f t="shared" si="3"/>
        <v>157700</v>
      </c>
      <c r="I15" s="10">
        <f t="shared" si="3"/>
        <v>176400</v>
      </c>
    </row>
    <row r="16" spans="1:9" x14ac:dyDescent="0.25">
      <c r="A16" s="14"/>
      <c r="B16" s="14"/>
      <c r="C16" s="15">
        <v>11</v>
      </c>
      <c r="D16" s="19" t="s">
        <v>16</v>
      </c>
      <c r="E16" s="10">
        <f>+'POSEBNI DIO'!E8+'POSEBNI DIO'!E23</f>
        <v>98284.84</v>
      </c>
      <c r="F16" s="10">
        <f>+'POSEBNI DIO'!F8+'POSEBNI DIO'!F23</f>
        <v>144915</v>
      </c>
      <c r="G16" s="10">
        <f>+'POSEBNI DIO'!G8+'POSEBNI DIO'!G23</f>
        <v>126626</v>
      </c>
      <c r="H16" s="10">
        <f>+'POSEBNI DIO'!H8+'POSEBNI DIO'!H23</f>
        <v>157700</v>
      </c>
      <c r="I16" s="10">
        <f>+'POSEBNI DIO'!I8+'POSEBNI DIO'!I23</f>
        <v>176400</v>
      </c>
    </row>
    <row r="18" spans="1:9" ht="15.75" x14ac:dyDescent="0.25">
      <c r="A18" s="53" t="s">
        <v>17</v>
      </c>
      <c r="B18" s="58"/>
      <c r="C18" s="58"/>
      <c r="D18" s="58"/>
      <c r="E18" s="58"/>
      <c r="F18" s="58"/>
      <c r="G18" s="58"/>
      <c r="H18" s="58"/>
      <c r="I18" s="58"/>
    </row>
    <row r="19" spans="1:9" ht="18" x14ac:dyDescent="0.25">
      <c r="A19" s="5"/>
      <c r="B19" s="5"/>
      <c r="C19" s="5"/>
      <c r="D19" s="5"/>
      <c r="E19" s="5"/>
      <c r="F19" s="5"/>
      <c r="G19" s="5"/>
      <c r="H19" s="6"/>
      <c r="I19" s="6"/>
    </row>
    <row r="20" spans="1:9" ht="25.5" x14ac:dyDescent="0.25">
      <c r="A20" s="21" t="s">
        <v>12</v>
      </c>
      <c r="B20" s="20" t="s">
        <v>13</v>
      </c>
      <c r="C20" s="20" t="s">
        <v>14</v>
      </c>
      <c r="D20" s="20" t="s">
        <v>18</v>
      </c>
      <c r="E20" s="21" t="s">
        <v>48</v>
      </c>
      <c r="F20" s="21" t="s">
        <v>49</v>
      </c>
      <c r="G20" s="21" t="s">
        <v>46</v>
      </c>
      <c r="H20" s="21" t="s">
        <v>47</v>
      </c>
      <c r="I20" s="21" t="s">
        <v>64</v>
      </c>
    </row>
    <row r="21" spans="1:9" ht="15.75" customHeight="1" x14ac:dyDescent="0.25">
      <c r="A21" s="13">
        <v>3</v>
      </c>
      <c r="B21" s="13"/>
      <c r="C21" s="13"/>
      <c r="D21" s="13" t="s">
        <v>19</v>
      </c>
      <c r="E21" s="40">
        <f>+E22+E25+E29</f>
        <v>119629.01999999999</v>
      </c>
      <c r="F21" s="40">
        <f>+F22+F25+F29</f>
        <v>177778</v>
      </c>
      <c r="G21" s="40">
        <f t="shared" ref="G21:I21" si="4">+G22+G25+G29</f>
        <v>176316</v>
      </c>
      <c r="H21" s="40">
        <f t="shared" si="4"/>
        <v>201290</v>
      </c>
      <c r="I21" s="40">
        <f t="shared" si="4"/>
        <v>203250</v>
      </c>
    </row>
    <row r="22" spans="1:9" ht="15.75" customHeight="1" x14ac:dyDescent="0.25">
      <c r="A22" s="13"/>
      <c r="B22" s="17">
        <v>31</v>
      </c>
      <c r="C22" s="17"/>
      <c r="D22" s="17" t="s">
        <v>20</v>
      </c>
      <c r="E22" s="10">
        <f>+E23+E24</f>
        <v>94724.209999999992</v>
      </c>
      <c r="F22" s="10">
        <f t="shared" ref="F22:I22" si="5">+F23+F24</f>
        <v>157316</v>
      </c>
      <c r="G22" s="10">
        <f t="shared" si="5"/>
        <v>156246</v>
      </c>
      <c r="H22" s="10">
        <f t="shared" si="5"/>
        <v>178910</v>
      </c>
      <c r="I22" s="10">
        <f t="shared" si="5"/>
        <v>182470</v>
      </c>
    </row>
    <row r="23" spans="1:9" x14ac:dyDescent="0.25">
      <c r="A23" s="14"/>
      <c r="B23" s="14"/>
      <c r="C23" s="15">
        <v>11</v>
      </c>
      <c r="D23" s="15" t="s">
        <v>16</v>
      </c>
      <c r="E23" s="10">
        <f>+'POSEBNI DIO'!E10</f>
        <v>93399.7</v>
      </c>
      <c r="F23" s="10">
        <f>+'POSEBNI DIO'!F10</f>
        <v>137615</v>
      </c>
      <c r="G23" s="10">
        <f>+'POSEBNI DIO'!G10</f>
        <v>124626</v>
      </c>
      <c r="H23" s="10">
        <f>+'POSEBNI DIO'!H10</f>
        <v>156700</v>
      </c>
      <c r="I23" s="10">
        <f>+'POSEBNI DIO'!I10</f>
        <v>175400</v>
      </c>
    </row>
    <row r="24" spans="1:9" x14ac:dyDescent="0.25">
      <c r="A24" s="14"/>
      <c r="B24" s="14"/>
      <c r="C24" s="15">
        <v>31</v>
      </c>
      <c r="D24" s="15" t="s">
        <v>38</v>
      </c>
      <c r="E24" s="10">
        <f>+'POSEBNI DIO'!E15</f>
        <v>1324.51</v>
      </c>
      <c r="F24" s="10">
        <f>+'POSEBNI DIO'!F15</f>
        <v>19701</v>
      </c>
      <c r="G24" s="10">
        <f>+'POSEBNI DIO'!G15</f>
        <v>31620</v>
      </c>
      <c r="H24" s="10">
        <f>+'POSEBNI DIO'!H15</f>
        <v>22210</v>
      </c>
      <c r="I24" s="10">
        <f>+'POSEBNI DIO'!I15</f>
        <v>7070</v>
      </c>
    </row>
    <row r="25" spans="1:9" x14ac:dyDescent="0.25">
      <c r="A25" s="14"/>
      <c r="B25" s="14">
        <v>32</v>
      </c>
      <c r="C25" s="15"/>
      <c r="D25" s="14" t="s">
        <v>34</v>
      </c>
      <c r="E25" s="10">
        <f>+E26+E27+E28</f>
        <v>24526.76</v>
      </c>
      <c r="F25" s="10">
        <f t="shared" ref="F25:I25" si="6">+F26+F27+F28</f>
        <v>20092</v>
      </c>
      <c r="G25" s="10">
        <f t="shared" si="6"/>
        <v>19710</v>
      </c>
      <c r="H25" s="10">
        <f t="shared" si="6"/>
        <v>21960</v>
      </c>
      <c r="I25" s="10">
        <f t="shared" si="6"/>
        <v>20360</v>
      </c>
    </row>
    <row r="26" spans="1:9" x14ac:dyDescent="0.25">
      <c r="A26" s="14"/>
      <c r="B26" s="14"/>
      <c r="C26" s="15">
        <v>11</v>
      </c>
      <c r="D26" s="15" t="s">
        <v>16</v>
      </c>
      <c r="E26" s="10">
        <f>+'POSEBNI DIO'!E11</f>
        <v>4885.1400000000003</v>
      </c>
      <c r="F26" s="10">
        <f>+'POSEBNI DIO'!F11</f>
        <v>6300</v>
      </c>
      <c r="G26" s="10">
        <f>+'POSEBNI DIO'!G11</f>
        <v>0</v>
      </c>
      <c r="H26" s="10">
        <f>+'POSEBNI DIO'!H11</f>
        <v>0</v>
      </c>
      <c r="I26" s="10">
        <f>+'POSEBNI DIO'!I11</f>
        <v>0</v>
      </c>
    </row>
    <row r="27" spans="1:9" x14ac:dyDescent="0.25">
      <c r="A27" s="14"/>
      <c r="B27" s="14"/>
      <c r="C27" s="15">
        <v>31</v>
      </c>
      <c r="D27" s="15" t="s">
        <v>38</v>
      </c>
      <c r="E27" s="10">
        <f>+'POSEBNI DIO'!E16</f>
        <v>11397.73</v>
      </c>
      <c r="F27" s="10">
        <f>+'POSEBNI DIO'!F16</f>
        <v>13792</v>
      </c>
      <c r="G27" s="10">
        <f>+'POSEBNI DIO'!G16</f>
        <v>19710</v>
      </c>
      <c r="H27" s="10">
        <f>+'POSEBNI DIO'!H16</f>
        <v>21960</v>
      </c>
      <c r="I27" s="10">
        <f>+'POSEBNI DIO'!I16</f>
        <v>20360</v>
      </c>
    </row>
    <row r="28" spans="1:9" x14ac:dyDescent="0.25">
      <c r="A28" s="14"/>
      <c r="B28" s="14"/>
      <c r="C28" s="15">
        <v>59</v>
      </c>
      <c r="D28" s="15" t="s">
        <v>67</v>
      </c>
      <c r="E28" s="10">
        <f>+'POSEBNI DIO'!E20</f>
        <v>8243.89</v>
      </c>
      <c r="F28" s="10">
        <f>+'POSEBNI DIO'!F20</f>
        <v>0</v>
      </c>
      <c r="G28" s="10">
        <f>+'POSEBNI DIO'!G20</f>
        <v>0</v>
      </c>
      <c r="H28" s="10">
        <f>+'POSEBNI DIO'!H20</f>
        <v>0</v>
      </c>
      <c r="I28" s="10">
        <f>+'POSEBNI DIO'!I20</f>
        <v>0</v>
      </c>
    </row>
    <row r="29" spans="1:9" x14ac:dyDescent="0.25">
      <c r="A29" s="14"/>
      <c r="B29" s="14">
        <v>34</v>
      </c>
      <c r="C29" s="15"/>
      <c r="D29" s="14" t="s">
        <v>56</v>
      </c>
      <c r="E29" s="10">
        <f>+E30</f>
        <v>378.05</v>
      </c>
      <c r="F29" s="10">
        <f t="shared" ref="F29:I29" si="7">+F30</f>
        <v>370</v>
      </c>
      <c r="G29" s="10">
        <f t="shared" si="7"/>
        <v>360</v>
      </c>
      <c r="H29" s="10">
        <f t="shared" si="7"/>
        <v>420</v>
      </c>
      <c r="I29" s="10">
        <f t="shared" si="7"/>
        <v>420</v>
      </c>
    </row>
    <row r="30" spans="1:9" x14ac:dyDescent="0.25">
      <c r="A30" s="14"/>
      <c r="B30" s="25"/>
      <c r="C30" s="15">
        <v>31</v>
      </c>
      <c r="D30" s="15" t="s">
        <v>38</v>
      </c>
      <c r="E30" s="10">
        <f>+'POSEBNI DIO'!E17</f>
        <v>378.05</v>
      </c>
      <c r="F30" s="10">
        <f>+'POSEBNI DIO'!F17</f>
        <v>370</v>
      </c>
      <c r="G30" s="10">
        <f>+'POSEBNI DIO'!G17</f>
        <v>360</v>
      </c>
      <c r="H30" s="10">
        <f>+'POSEBNI DIO'!H17</f>
        <v>420</v>
      </c>
      <c r="I30" s="10">
        <f>+'POSEBNI DIO'!I17</f>
        <v>420</v>
      </c>
    </row>
    <row r="31" spans="1:9" ht="25.5" x14ac:dyDescent="0.25">
      <c r="A31" s="16">
        <v>4</v>
      </c>
      <c r="B31" s="16"/>
      <c r="C31" s="16"/>
      <c r="D31" s="23" t="s">
        <v>21</v>
      </c>
      <c r="E31" s="40">
        <f>+E32</f>
        <v>0</v>
      </c>
      <c r="F31" s="40">
        <f t="shared" ref="F31:I31" si="8">+F32</f>
        <v>1000</v>
      </c>
      <c r="G31" s="40">
        <f t="shared" si="8"/>
        <v>3500</v>
      </c>
      <c r="H31" s="40">
        <f t="shared" si="8"/>
        <v>2000</v>
      </c>
      <c r="I31" s="40">
        <f t="shared" si="8"/>
        <v>1800</v>
      </c>
    </row>
    <row r="32" spans="1:9" ht="25.5" x14ac:dyDescent="0.25">
      <c r="A32" s="17"/>
      <c r="B32" s="17">
        <v>42</v>
      </c>
      <c r="C32" s="17"/>
      <c r="D32" s="26" t="s">
        <v>61</v>
      </c>
      <c r="E32" s="10">
        <f>+E33+E34</f>
        <v>0</v>
      </c>
      <c r="F32" s="10">
        <f t="shared" ref="F32:I32" si="9">+F33+F34</f>
        <v>1000</v>
      </c>
      <c r="G32" s="10">
        <f t="shared" si="9"/>
        <v>3500</v>
      </c>
      <c r="H32" s="10">
        <f t="shared" si="9"/>
        <v>2000</v>
      </c>
      <c r="I32" s="10">
        <f t="shared" si="9"/>
        <v>1800</v>
      </c>
    </row>
    <row r="33" spans="1:9" x14ac:dyDescent="0.25">
      <c r="A33" s="17"/>
      <c r="B33" s="17"/>
      <c r="C33" s="15">
        <v>11</v>
      </c>
      <c r="D33" s="15" t="s">
        <v>16</v>
      </c>
      <c r="E33" s="10">
        <f>+'POSEBNI DIO'!E25</f>
        <v>0</v>
      </c>
      <c r="F33" s="10">
        <f>+'POSEBNI DIO'!F25</f>
        <v>1000</v>
      </c>
      <c r="G33" s="10">
        <f>+'POSEBNI DIO'!G25</f>
        <v>2000</v>
      </c>
      <c r="H33" s="10">
        <f>+'POSEBNI DIO'!H25</f>
        <v>1000</v>
      </c>
      <c r="I33" s="10">
        <f>+'POSEBNI DIO'!I25</f>
        <v>1000</v>
      </c>
    </row>
    <row r="34" spans="1:9" x14ac:dyDescent="0.25">
      <c r="A34" s="17"/>
      <c r="B34" s="17"/>
      <c r="C34" s="15">
        <v>31</v>
      </c>
      <c r="D34" s="15" t="s">
        <v>38</v>
      </c>
      <c r="E34" s="10">
        <f>+'POSEBNI DIO'!E28</f>
        <v>0</v>
      </c>
      <c r="F34" s="10">
        <f>+'POSEBNI DIO'!F28</f>
        <v>0</v>
      </c>
      <c r="G34" s="10">
        <f>+'POSEBNI DIO'!G28</f>
        <v>1500</v>
      </c>
      <c r="H34" s="10">
        <f>+'POSEBNI DIO'!H28</f>
        <v>1000</v>
      </c>
      <c r="I34" s="10">
        <f>+'POSEBNI DIO'!I28</f>
        <v>800</v>
      </c>
    </row>
  </sheetData>
  <mergeCells count="5">
    <mergeCell ref="A7:I7"/>
    <mergeCell ref="A18:I18"/>
    <mergeCell ref="A1:I1"/>
    <mergeCell ref="A3:I3"/>
    <mergeCell ref="A5:I5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3"/>
  <sheetViews>
    <sheetView workbookViewId="0">
      <selection activeCell="C12" sqref="C1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9" ht="42" customHeight="1" x14ac:dyDescent="0.25">
      <c r="A1" s="53" t="s">
        <v>50</v>
      </c>
      <c r="B1" s="53"/>
      <c r="C1" s="53"/>
      <c r="D1" s="53"/>
      <c r="E1" s="53"/>
      <c r="F1" s="53"/>
      <c r="G1" s="38"/>
      <c r="H1" s="38"/>
      <c r="I1" s="38"/>
    </row>
    <row r="2" spans="1:9" ht="18" customHeight="1" x14ac:dyDescent="0.25">
      <c r="A2" s="5"/>
      <c r="B2" s="5"/>
      <c r="C2" s="5"/>
      <c r="D2" s="5"/>
      <c r="E2" s="5"/>
      <c r="F2" s="5"/>
    </row>
    <row r="3" spans="1:9" ht="15.75" x14ac:dyDescent="0.25">
      <c r="A3" s="53" t="s">
        <v>31</v>
      </c>
      <c r="B3" s="53"/>
      <c r="C3" s="53"/>
      <c r="D3" s="53"/>
      <c r="E3" s="55"/>
      <c r="F3" s="55"/>
    </row>
    <row r="4" spans="1:9" ht="18" x14ac:dyDescent="0.25">
      <c r="A4" s="5"/>
      <c r="B4" s="5"/>
      <c r="C4" s="5"/>
      <c r="D4" s="5"/>
      <c r="E4" s="6"/>
      <c r="F4" s="6"/>
    </row>
    <row r="5" spans="1:9" ht="18" customHeight="1" x14ac:dyDescent="0.25">
      <c r="A5" s="53" t="s">
        <v>11</v>
      </c>
      <c r="B5" s="54"/>
      <c r="C5" s="54"/>
      <c r="D5" s="54"/>
      <c r="E5" s="54"/>
      <c r="F5" s="54"/>
    </row>
    <row r="6" spans="1:9" ht="18" x14ac:dyDescent="0.25">
      <c r="A6" s="5"/>
      <c r="B6" s="5"/>
      <c r="C6" s="5"/>
      <c r="D6" s="5"/>
      <c r="E6" s="6"/>
      <c r="F6" s="6"/>
    </row>
    <row r="7" spans="1:9" ht="15.75" x14ac:dyDescent="0.25">
      <c r="A7" s="53" t="s">
        <v>22</v>
      </c>
      <c r="B7" s="58"/>
      <c r="C7" s="58"/>
      <c r="D7" s="58"/>
      <c r="E7" s="58"/>
      <c r="F7" s="58"/>
    </row>
    <row r="8" spans="1:9" ht="18" x14ac:dyDescent="0.25">
      <c r="A8" s="5"/>
      <c r="B8" s="5"/>
      <c r="C8" s="5"/>
      <c r="D8" s="5"/>
      <c r="E8" s="6"/>
      <c r="F8" s="6"/>
    </row>
    <row r="9" spans="1:9" ht="25.5" x14ac:dyDescent="0.25">
      <c r="A9" s="21" t="s">
        <v>23</v>
      </c>
      <c r="B9" s="21" t="s">
        <v>48</v>
      </c>
      <c r="C9" s="21" t="s">
        <v>49</v>
      </c>
      <c r="D9" s="21" t="s">
        <v>46</v>
      </c>
      <c r="E9" s="21" t="s">
        <v>47</v>
      </c>
      <c r="F9" s="21" t="s">
        <v>64</v>
      </c>
    </row>
    <row r="10" spans="1:9" ht="15.75" customHeight="1" x14ac:dyDescent="0.25">
      <c r="A10" s="13" t="s">
        <v>24</v>
      </c>
      <c r="B10" s="40">
        <f>+B11</f>
        <v>119629.01999999999</v>
      </c>
      <c r="C10" s="40">
        <f t="shared" ref="C10:F11" si="0">+C11</f>
        <v>178778</v>
      </c>
      <c r="D10" s="40">
        <f t="shared" si="0"/>
        <v>179816</v>
      </c>
      <c r="E10" s="40">
        <f t="shared" si="0"/>
        <v>203290</v>
      </c>
      <c r="F10" s="40">
        <f t="shared" si="0"/>
        <v>205050</v>
      </c>
    </row>
    <row r="11" spans="1:9" ht="15.75" customHeight="1" x14ac:dyDescent="0.25">
      <c r="A11" s="13" t="s">
        <v>25</v>
      </c>
      <c r="B11" s="40">
        <f>+B12+B13</f>
        <v>119629.01999999999</v>
      </c>
      <c r="C11" s="40">
        <f t="shared" si="0"/>
        <v>178778</v>
      </c>
      <c r="D11" s="40">
        <f t="shared" si="0"/>
        <v>179816</v>
      </c>
      <c r="E11" s="40">
        <f t="shared" si="0"/>
        <v>203290</v>
      </c>
      <c r="F11" s="40">
        <f>+F12</f>
        <v>205050</v>
      </c>
    </row>
    <row r="12" spans="1:9" x14ac:dyDescent="0.25">
      <c r="A12" s="18" t="s">
        <v>26</v>
      </c>
      <c r="B12" s="10">
        <f>+'POSEBNI DIO'!E21+'POSEBNI DIO'!E13+'POSEBNI DIO'!E8</f>
        <v>111385.12999999999</v>
      </c>
      <c r="C12" s="10">
        <f>+'POSEBNI DIO'!F21+'POSEBNI DIO'!F13+'POSEBNI DIO'!F8</f>
        <v>178778</v>
      </c>
      <c r="D12" s="10">
        <f>+'POSEBNI DIO'!G21+'POSEBNI DIO'!G13+'POSEBNI DIO'!G8</f>
        <v>179816</v>
      </c>
      <c r="E12" s="10">
        <f>+'POSEBNI DIO'!H21+'POSEBNI DIO'!H13+'POSEBNI DIO'!H8</f>
        <v>203290</v>
      </c>
      <c r="F12" s="10">
        <f>+'POSEBNI DIO'!I21+'POSEBNI DIO'!I13+'POSEBNI DIO'!I8</f>
        <v>205050</v>
      </c>
    </row>
    <row r="13" spans="1:9" x14ac:dyDescent="0.25">
      <c r="A13" s="18" t="s">
        <v>66</v>
      </c>
      <c r="B13" s="10">
        <f>+'POSEBNI DIO'!E19</f>
        <v>8243.89</v>
      </c>
      <c r="C13" s="10">
        <f>+'POSEBNI DIO'!F19</f>
        <v>0</v>
      </c>
      <c r="D13" s="10">
        <f>+'POSEBNI DIO'!G19</f>
        <v>0</v>
      </c>
      <c r="E13" s="10">
        <f>+'POSEBNI DIO'!H19</f>
        <v>0</v>
      </c>
      <c r="F13" s="10">
        <f>+'POSEBNI DIO'!I19</f>
        <v>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E7" sqref="E7:I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53" t="s">
        <v>50</v>
      </c>
      <c r="B1" s="53"/>
      <c r="C1" s="53"/>
      <c r="D1" s="53"/>
      <c r="E1" s="53"/>
      <c r="F1" s="53"/>
      <c r="G1" s="53"/>
      <c r="H1" s="53"/>
      <c r="I1" s="53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53" t="s">
        <v>31</v>
      </c>
      <c r="B3" s="53"/>
      <c r="C3" s="53"/>
      <c r="D3" s="53"/>
      <c r="E3" s="53"/>
      <c r="F3" s="53"/>
      <c r="G3" s="53"/>
      <c r="H3" s="55"/>
      <c r="I3" s="55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53" t="s">
        <v>27</v>
      </c>
      <c r="B5" s="54"/>
      <c r="C5" s="54"/>
      <c r="D5" s="54"/>
      <c r="E5" s="54"/>
      <c r="F5" s="54"/>
      <c r="G5" s="54"/>
      <c r="H5" s="54"/>
      <c r="I5" s="54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1" t="s">
        <v>12</v>
      </c>
      <c r="B7" s="20" t="s">
        <v>13</v>
      </c>
      <c r="C7" s="20" t="s">
        <v>14</v>
      </c>
      <c r="D7" s="20" t="s">
        <v>43</v>
      </c>
      <c r="E7" s="21" t="s">
        <v>48</v>
      </c>
      <c r="F7" s="21" t="s">
        <v>49</v>
      </c>
      <c r="G7" s="21" t="s">
        <v>46</v>
      </c>
      <c r="H7" s="21" t="s">
        <v>47</v>
      </c>
      <c r="I7" s="21" t="s">
        <v>64</v>
      </c>
    </row>
    <row r="8" spans="1:9" ht="25.5" x14ac:dyDescent="0.25">
      <c r="A8" s="13">
        <v>8</v>
      </c>
      <c r="B8" s="13"/>
      <c r="C8" s="13"/>
      <c r="D8" s="13" t="s">
        <v>28</v>
      </c>
      <c r="E8" s="10"/>
      <c r="F8" s="11"/>
      <c r="G8" s="11"/>
      <c r="H8" s="11"/>
      <c r="I8" s="11"/>
    </row>
    <row r="9" spans="1:9" x14ac:dyDescent="0.25">
      <c r="A9" s="13"/>
      <c r="B9" s="17">
        <v>84</v>
      </c>
      <c r="C9" s="17"/>
      <c r="D9" s="17" t="s">
        <v>35</v>
      </c>
      <c r="E9" s="10"/>
      <c r="F9" s="11"/>
      <c r="G9" s="11"/>
      <c r="H9" s="11"/>
      <c r="I9" s="11"/>
    </row>
    <row r="10" spans="1:9" ht="25.5" x14ac:dyDescent="0.25">
      <c r="A10" s="14"/>
      <c r="B10" s="14"/>
      <c r="C10" s="15">
        <v>81</v>
      </c>
      <c r="D10" s="19" t="s">
        <v>36</v>
      </c>
      <c r="E10" s="10"/>
      <c r="F10" s="11"/>
      <c r="G10" s="11"/>
      <c r="H10" s="11"/>
      <c r="I10" s="11"/>
    </row>
    <row r="11" spans="1:9" ht="25.5" x14ac:dyDescent="0.25">
      <c r="A11" s="16">
        <v>5</v>
      </c>
      <c r="B11" s="16"/>
      <c r="C11" s="16"/>
      <c r="D11" s="23" t="s">
        <v>29</v>
      </c>
      <c r="E11" s="10"/>
      <c r="F11" s="11"/>
      <c r="G11" s="11"/>
      <c r="H11" s="11"/>
      <c r="I11" s="11"/>
    </row>
    <row r="12" spans="1:9" ht="25.5" x14ac:dyDescent="0.25">
      <c r="A12" s="17"/>
      <c r="B12" s="17">
        <v>54</v>
      </c>
      <c r="C12" s="17"/>
      <c r="D12" s="24" t="s">
        <v>37</v>
      </c>
      <c r="E12" s="10"/>
      <c r="F12" s="11"/>
      <c r="G12" s="11"/>
      <c r="H12" s="11"/>
      <c r="I12" s="12"/>
    </row>
    <row r="13" spans="1:9" x14ac:dyDescent="0.25">
      <c r="A13" s="17"/>
      <c r="B13" s="17"/>
      <c r="C13" s="15">
        <v>11</v>
      </c>
      <c r="D13" s="15" t="s">
        <v>16</v>
      </c>
      <c r="E13" s="10"/>
      <c r="F13" s="11"/>
      <c r="G13" s="11"/>
      <c r="H13" s="11"/>
      <c r="I13" s="12"/>
    </row>
    <row r="14" spans="1:9" x14ac:dyDescent="0.25">
      <c r="A14" s="17"/>
      <c r="B14" s="17"/>
      <c r="C14" s="15">
        <v>31</v>
      </c>
      <c r="D14" s="15" t="s">
        <v>38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8"/>
  <sheetViews>
    <sheetView topLeftCell="A6" workbookViewId="0">
      <selection activeCell="F6" sqref="F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40.7109375" customWidth="1"/>
    <col min="5" max="9" width="25.28515625" customWidth="1"/>
  </cols>
  <sheetData>
    <row r="1" spans="1:9" ht="42" customHeight="1" x14ac:dyDescent="0.25">
      <c r="A1" s="53" t="s">
        <v>50</v>
      </c>
      <c r="B1" s="53"/>
      <c r="C1" s="53"/>
      <c r="D1" s="53"/>
      <c r="E1" s="53"/>
      <c r="F1" s="53"/>
      <c r="G1" s="53"/>
      <c r="H1" s="53"/>
      <c r="I1" s="53"/>
    </row>
    <row r="2" spans="1:9" ht="18" x14ac:dyDescent="0.25">
      <c r="A2" s="5"/>
      <c r="B2" s="5"/>
      <c r="C2" s="5"/>
      <c r="D2" s="5"/>
      <c r="E2" s="5"/>
      <c r="F2" s="5"/>
      <c r="G2" s="5"/>
      <c r="H2" s="6"/>
      <c r="I2" s="6"/>
    </row>
    <row r="3" spans="1:9" ht="18" customHeight="1" x14ac:dyDescent="0.25">
      <c r="A3" s="53" t="s">
        <v>30</v>
      </c>
      <c r="B3" s="54"/>
      <c r="C3" s="54"/>
      <c r="D3" s="54"/>
      <c r="E3" s="54"/>
      <c r="F3" s="54"/>
      <c r="G3" s="54"/>
      <c r="H3" s="54"/>
      <c r="I3" s="54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25.5" x14ac:dyDescent="0.25">
      <c r="A5" s="71" t="s">
        <v>32</v>
      </c>
      <c r="B5" s="72"/>
      <c r="C5" s="73"/>
      <c r="D5" s="20" t="s">
        <v>33</v>
      </c>
      <c r="E5" s="21" t="s">
        <v>48</v>
      </c>
      <c r="F5" s="21" t="s">
        <v>49</v>
      </c>
      <c r="G5" s="21" t="s">
        <v>46</v>
      </c>
      <c r="H5" s="21" t="s">
        <v>47</v>
      </c>
      <c r="I5" s="21" t="s">
        <v>64</v>
      </c>
    </row>
    <row r="6" spans="1:9" ht="25.5" customHeight="1" x14ac:dyDescent="0.25">
      <c r="A6" s="68" t="s">
        <v>51</v>
      </c>
      <c r="B6" s="69"/>
      <c r="C6" s="70"/>
      <c r="D6" s="27" t="s">
        <v>52</v>
      </c>
      <c r="E6" s="40">
        <f>+E7</f>
        <v>119629.01999999999</v>
      </c>
      <c r="F6" s="40">
        <f t="shared" ref="F6:I8" si="0">+F7</f>
        <v>177778</v>
      </c>
      <c r="G6" s="40">
        <f t="shared" si="0"/>
        <v>176316</v>
      </c>
      <c r="H6" s="40">
        <f t="shared" si="0"/>
        <v>201290</v>
      </c>
      <c r="I6" s="40">
        <f t="shared" si="0"/>
        <v>203250</v>
      </c>
    </row>
    <row r="7" spans="1:9" ht="36" customHeight="1" x14ac:dyDescent="0.25">
      <c r="A7" s="68" t="s">
        <v>53</v>
      </c>
      <c r="B7" s="69"/>
      <c r="C7" s="70"/>
      <c r="D7" s="27" t="s">
        <v>54</v>
      </c>
      <c r="E7" s="40">
        <f>+E8+E13+E18</f>
        <v>119629.01999999999</v>
      </c>
      <c r="F7" s="40">
        <f>+F8+F13+F18</f>
        <v>177778</v>
      </c>
      <c r="G7" s="40">
        <f t="shared" ref="G7:I7" si="1">+G8+G13+G18</f>
        <v>176316</v>
      </c>
      <c r="H7" s="40">
        <f t="shared" si="1"/>
        <v>201290</v>
      </c>
      <c r="I7" s="40">
        <f t="shared" si="1"/>
        <v>203250</v>
      </c>
    </row>
    <row r="8" spans="1:9" ht="15" customHeight="1" x14ac:dyDescent="0.25">
      <c r="A8" s="62" t="s">
        <v>55</v>
      </c>
      <c r="B8" s="63"/>
      <c r="C8" s="64"/>
      <c r="D8" s="37" t="s">
        <v>16</v>
      </c>
      <c r="E8" s="42">
        <f>+E9</f>
        <v>98284.84</v>
      </c>
      <c r="F8" s="10">
        <f>+F9</f>
        <v>143915</v>
      </c>
      <c r="G8" s="10">
        <f t="shared" si="0"/>
        <v>124626</v>
      </c>
      <c r="H8" s="10">
        <f t="shared" si="0"/>
        <v>156700</v>
      </c>
      <c r="I8" s="10">
        <f t="shared" si="0"/>
        <v>175400</v>
      </c>
    </row>
    <row r="9" spans="1:9" x14ac:dyDescent="0.25">
      <c r="A9" s="65">
        <v>3</v>
      </c>
      <c r="B9" s="66"/>
      <c r="C9" s="67"/>
      <c r="D9" s="26" t="s">
        <v>19</v>
      </c>
      <c r="E9" s="42">
        <f>+E10+E11+E12</f>
        <v>98284.84</v>
      </c>
      <c r="F9" s="10">
        <f>+F10+F11+F12</f>
        <v>143915</v>
      </c>
      <c r="G9" s="10">
        <f>+G10+G11+G12</f>
        <v>124626</v>
      </c>
      <c r="H9" s="10">
        <f>+H10+H11+H12</f>
        <v>156700</v>
      </c>
      <c r="I9" s="10">
        <f>+I10+I11+I12</f>
        <v>175400</v>
      </c>
    </row>
    <row r="10" spans="1:9" x14ac:dyDescent="0.25">
      <c r="A10" s="59">
        <v>31</v>
      </c>
      <c r="B10" s="60"/>
      <c r="C10" s="61"/>
      <c r="D10" s="26" t="s">
        <v>20</v>
      </c>
      <c r="E10" s="42">
        <v>93399.7</v>
      </c>
      <c r="F10" s="11">
        <v>137615</v>
      </c>
      <c r="G10" s="11">
        <v>124626</v>
      </c>
      <c r="H10" s="11">
        <v>156700</v>
      </c>
      <c r="I10" s="11">
        <v>175400</v>
      </c>
    </row>
    <row r="11" spans="1:9" x14ac:dyDescent="0.25">
      <c r="A11" s="59">
        <v>32</v>
      </c>
      <c r="B11" s="60"/>
      <c r="C11" s="61"/>
      <c r="D11" s="26" t="s">
        <v>34</v>
      </c>
      <c r="E11" s="42">
        <v>4885.1400000000003</v>
      </c>
      <c r="F11" s="11">
        <v>6300</v>
      </c>
      <c r="G11" s="11">
        <v>0</v>
      </c>
      <c r="H11" s="11">
        <v>0</v>
      </c>
      <c r="I11" s="11">
        <v>0</v>
      </c>
    </row>
    <row r="12" spans="1:9" ht="15" customHeight="1" x14ac:dyDescent="0.25">
      <c r="A12" s="59">
        <v>34</v>
      </c>
      <c r="B12" s="60"/>
      <c r="C12" s="61"/>
      <c r="D12" s="26" t="s">
        <v>56</v>
      </c>
      <c r="E12" s="42">
        <v>0</v>
      </c>
      <c r="F12" s="11">
        <v>0</v>
      </c>
      <c r="G12" s="11">
        <v>0</v>
      </c>
      <c r="H12" s="11">
        <v>0</v>
      </c>
      <c r="I12" s="11">
        <v>0</v>
      </c>
    </row>
    <row r="13" spans="1:9" ht="14.25" customHeight="1" x14ac:dyDescent="0.25">
      <c r="A13" s="62" t="s">
        <v>57</v>
      </c>
      <c r="B13" s="63"/>
      <c r="C13" s="64"/>
      <c r="D13" s="37" t="s">
        <v>58</v>
      </c>
      <c r="E13" s="42">
        <f>+E14</f>
        <v>13100.289999999999</v>
      </c>
      <c r="F13" s="10">
        <f>+F14</f>
        <v>33863</v>
      </c>
      <c r="G13" s="10">
        <f t="shared" ref="G13:I13" si="2">+G14</f>
        <v>51690</v>
      </c>
      <c r="H13" s="10">
        <f t="shared" si="2"/>
        <v>44590</v>
      </c>
      <c r="I13" s="10">
        <f t="shared" si="2"/>
        <v>27850</v>
      </c>
    </row>
    <row r="14" spans="1:9" ht="15" customHeight="1" x14ac:dyDescent="0.25">
      <c r="A14" s="65">
        <v>3</v>
      </c>
      <c r="B14" s="66"/>
      <c r="C14" s="67"/>
      <c r="D14" s="26" t="s">
        <v>19</v>
      </c>
      <c r="E14" s="42">
        <f>+E15+E16+E17</f>
        <v>13100.289999999999</v>
      </c>
      <c r="F14" s="10">
        <f>+F15+F16+F17</f>
        <v>33863</v>
      </c>
      <c r="G14" s="10">
        <f t="shared" ref="G14:I14" si="3">+G15+G16+G17</f>
        <v>51690</v>
      </c>
      <c r="H14" s="10">
        <f t="shared" si="3"/>
        <v>44590</v>
      </c>
      <c r="I14" s="10">
        <f t="shared" si="3"/>
        <v>27850</v>
      </c>
    </row>
    <row r="15" spans="1:9" x14ac:dyDescent="0.25">
      <c r="A15" s="59">
        <v>31</v>
      </c>
      <c r="B15" s="60"/>
      <c r="C15" s="61"/>
      <c r="D15" s="26" t="s">
        <v>20</v>
      </c>
      <c r="E15" s="42">
        <v>1324.51</v>
      </c>
      <c r="F15" s="11">
        <v>19701</v>
      </c>
      <c r="G15" s="11">
        <v>31620</v>
      </c>
      <c r="H15" s="11">
        <v>22210</v>
      </c>
      <c r="I15" s="11">
        <v>7070</v>
      </c>
    </row>
    <row r="16" spans="1:9" x14ac:dyDescent="0.25">
      <c r="A16" s="59">
        <v>32</v>
      </c>
      <c r="B16" s="60"/>
      <c r="C16" s="61"/>
      <c r="D16" s="26" t="s">
        <v>34</v>
      </c>
      <c r="E16" s="42">
        <v>11397.73</v>
      </c>
      <c r="F16" s="11">
        <v>13792</v>
      </c>
      <c r="G16" s="11">
        <v>19710</v>
      </c>
      <c r="H16" s="11">
        <v>21960</v>
      </c>
      <c r="I16" s="11">
        <v>20360</v>
      </c>
    </row>
    <row r="17" spans="1:9" ht="15" customHeight="1" x14ac:dyDescent="0.25">
      <c r="A17" s="59">
        <v>34</v>
      </c>
      <c r="B17" s="60"/>
      <c r="C17" s="61"/>
      <c r="D17" s="26" t="s">
        <v>56</v>
      </c>
      <c r="E17" s="42">
        <v>378.05</v>
      </c>
      <c r="F17" s="11">
        <v>370</v>
      </c>
      <c r="G17" s="11">
        <v>360</v>
      </c>
      <c r="H17" s="11">
        <v>420</v>
      </c>
      <c r="I17" s="11">
        <v>420</v>
      </c>
    </row>
    <row r="18" spans="1:9" ht="15" customHeight="1" x14ac:dyDescent="0.25">
      <c r="A18" s="62" t="s">
        <v>65</v>
      </c>
      <c r="B18" s="63"/>
      <c r="C18" s="64"/>
      <c r="D18" s="37" t="s">
        <v>67</v>
      </c>
      <c r="E18" s="42">
        <f>+E19</f>
        <v>8243.89</v>
      </c>
      <c r="F18" s="10">
        <f>+F19</f>
        <v>0</v>
      </c>
      <c r="G18" s="10">
        <f t="shared" ref="G18:I19" si="4">+G19</f>
        <v>0</v>
      </c>
      <c r="H18" s="10">
        <f t="shared" si="4"/>
        <v>0</v>
      </c>
      <c r="I18" s="10">
        <f t="shared" si="4"/>
        <v>0</v>
      </c>
    </row>
    <row r="19" spans="1:9" ht="25.5" customHeight="1" x14ac:dyDescent="0.25">
      <c r="A19" s="65">
        <v>3</v>
      </c>
      <c r="B19" s="66"/>
      <c r="C19" s="67"/>
      <c r="D19" s="26" t="s">
        <v>19</v>
      </c>
      <c r="E19" s="42">
        <f>+E20</f>
        <v>8243.89</v>
      </c>
      <c r="F19" s="42">
        <f t="shared" ref="F19" si="5">+F20</f>
        <v>0</v>
      </c>
      <c r="G19" s="42">
        <f t="shared" si="4"/>
        <v>0</v>
      </c>
      <c r="H19" s="42">
        <f t="shared" si="4"/>
        <v>0</v>
      </c>
      <c r="I19" s="42">
        <f t="shared" si="4"/>
        <v>0</v>
      </c>
    </row>
    <row r="20" spans="1:9" ht="25.5" customHeight="1" x14ac:dyDescent="0.25">
      <c r="A20" s="59">
        <v>32</v>
      </c>
      <c r="B20" s="60"/>
      <c r="C20" s="61"/>
      <c r="D20" s="26" t="s">
        <v>34</v>
      </c>
      <c r="E20" s="42">
        <v>8243.89</v>
      </c>
      <c r="F20" s="11">
        <v>0</v>
      </c>
      <c r="G20" s="11">
        <v>0</v>
      </c>
      <c r="H20" s="11">
        <v>0</v>
      </c>
      <c r="I20" s="11">
        <v>0</v>
      </c>
    </row>
    <row r="21" spans="1:9" x14ac:dyDescent="0.25">
      <c r="A21" s="68" t="s">
        <v>51</v>
      </c>
      <c r="B21" s="69"/>
      <c r="C21" s="70"/>
      <c r="D21" s="39" t="s">
        <v>52</v>
      </c>
      <c r="E21" s="41">
        <f>+E22</f>
        <v>0</v>
      </c>
      <c r="F21" s="40">
        <f t="shared" ref="F21:I27" si="6">+F22</f>
        <v>1000</v>
      </c>
      <c r="G21" s="40">
        <f t="shared" si="6"/>
        <v>3500</v>
      </c>
      <c r="H21" s="40">
        <f t="shared" si="6"/>
        <v>2000</v>
      </c>
      <c r="I21" s="40">
        <f t="shared" si="6"/>
        <v>1800</v>
      </c>
    </row>
    <row r="22" spans="1:9" ht="25.5" x14ac:dyDescent="0.25">
      <c r="A22" s="68" t="s">
        <v>59</v>
      </c>
      <c r="B22" s="69"/>
      <c r="C22" s="70"/>
      <c r="D22" s="27" t="s">
        <v>60</v>
      </c>
      <c r="E22" s="41">
        <f>+E23</f>
        <v>0</v>
      </c>
      <c r="F22" s="40">
        <f>+F23</f>
        <v>1000</v>
      </c>
      <c r="G22" s="40">
        <f>+G23+G26</f>
        <v>3500</v>
      </c>
      <c r="H22" s="40">
        <f t="shared" ref="H22:I22" si="7">+H23+H26</f>
        <v>2000</v>
      </c>
      <c r="I22" s="40">
        <f t="shared" si="7"/>
        <v>1800</v>
      </c>
    </row>
    <row r="23" spans="1:9" x14ac:dyDescent="0.25">
      <c r="A23" s="62" t="s">
        <v>55</v>
      </c>
      <c r="B23" s="63"/>
      <c r="C23" s="64"/>
      <c r="D23" s="37" t="s">
        <v>16</v>
      </c>
      <c r="E23" s="42">
        <f>+E24</f>
        <v>0</v>
      </c>
      <c r="F23" s="10">
        <f t="shared" si="6"/>
        <v>1000</v>
      </c>
      <c r="G23" s="10">
        <f t="shared" si="6"/>
        <v>2000</v>
      </c>
      <c r="H23" s="10">
        <f t="shared" si="6"/>
        <v>1000</v>
      </c>
      <c r="I23" s="10">
        <f t="shared" si="6"/>
        <v>1000</v>
      </c>
    </row>
    <row r="24" spans="1:9" x14ac:dyDescent="0.25">
      <c r="A24" s="65">
        <v>4</v>
      </c>
      <c r="B24" s="66"/>
      <c r="C24" s="67"/>
      <c r="D24" s="26" t="s">
        <v>21</v>
      </c>
      <c r="E24" s="42">
        <f>+E25</f>
        <v>0</v>
      </c>
      <c r="F24" s="10">
        <f t="shared" si="6"/>
        <v>1000</v>
      </c>
      <c r="G24" s="10">
        <f t="shared" si="6"/>
        <v>2000</v>
      </c>
      <c r="H24" s="10">
        <f t="shared" si="6"/>
        <v>1000</v>
      </c>
      <c r="I24" s="10">
        <f t="shared" si="6"/>
        <v>1000</v>
      </c>
    </row>
    <row r="25" spans="1:9" ht="25.5" x14ac:dyDescent="0.25">
      <c r="A25" s="59">
        <v>42</v>
      </c>
      <c r="B25" s="60"/>
      <c r="C25" s="61"/>
      <c r="D25" s="26" t="s">
        <v>61</v>
      </c>
      <c r="E25" s="42">
        <v>0</v>
      </c>
      <c r="F25" s="11">
        <v>1000</v>
      </c>
      <c r="G25" s="11">
        <v>2000</v>
      </c>
      <c r="H25" s="11">
        <v>1000</v>
      </c>
      <c r="I25" s="11">
        <v>1000</v>
      </c>
    </row>
    <row r="26" spans="1:9" x14ac:dyDescent="0.25">
      <c r="A26" s="62" t="s">
        <v>57</v>
      </c>
      <c r="B26" s="63"/>
      <c r="C26" s="64"/>
      <c r="D26" s="37" t="s">
        <v>38</v>
      </c>
      <c r="E26" s="42">
        <f>+E27</f>
        <v>0</v>
      </c>
      <c r="F26" s="10">
        <f t="shared" si="6"/>
        <v>0</v>
      </c>
      <c r="G26" s="10">
        <f t="shared" si="6"/>
        <v>1500</v>
      </c>
      <c r="H26" s="10">
        <f t="shared" si="6"/>
        <v>1000</v>
      </c>
      <c r="I26" s="10">
        <f t="shared" si="6"/>
        <v>800</v>
      </c>
    </row>
    <row r="27" spans="1:9" x14ac:dyDescent="0.25">
      <c r="A27" s="65">
        <v>4</v>
      </c>
      <c r="B27" s="66"/>
      <c r="C27" s="67"/>
      <c r="D27" s="26" t="s">
        <v>21</v>
      </c>
      <c r="E27" s="42">
        <v>0</v>
      </c>
      <c r="F27" s="10">
        <v>0</v>
      </c>
      <c r="G27" s="10">
        <f t="shared" si="6"/>
        <v>1500</v>
      </c>
      <c r="H27" s="10">
        <f t="shared" si="6"/>
        <v>1000</v>
      </c>
      <c r="I27" s="10">
        <f t="shared" si="6"/>
        <v>800</v>
      </c>
    </row>
    <row r="28" spans="1:9" ht="25.5" x14ac:dyDescent="0.25">
      <c r="A28" s="59">
        <v>42</v>
      </c>
      <c r="B28" s="60"/>
      <c r="C28" s="61"/>
      <c r="D28" s="26" t="s">
        <v>61</v>
      </c>
      <c r="E28" s="42">
        <v>0</v>
      </c>
      <c r="F28" s="11">
        <v>0</v>
      </c>
      <c r="G28" s="11">
        <v>1500</v>
      </c>
      <c r="H28" s="11">
        <v>1000</v>
      </c>
      <c r="I28" s="11">
        <v>800</v>
      </c>
    </row>
  </sheetData>
  <mergeCells count="26">
    <mergeCell ref="A6:C6"/>
    <mergeCell ref="A7:C7"/>
    <mergeCell ref="A1:I1"/>
    <mergeCell ref="A3:I3"/>
    <mergeCell ref="A5:C5"/>
    <mergeCell ref="A8:C8"/>
    <mergeCell ref="A9:C9"/>
    <mergeCell ref="A11:C11"/>
    <mergeCell ref="A10:C10"/>
    <mergeCell ref="A16:C16"/>
    <mergeCell ref="A21:C21"/>
    <mergeCell ref="A22:C22"/>
    <mergeCell ref="A12:C12"/>
    <mergeCell ref="A13:C13"/>
    <mergeCell ref="A14:C14"/>
    <mergeCell ref="A15:C15"/>
    <mergeCell ref="A17:C17"/>
    <mergeCell ref="A18:C18"/>
    <mergeCell ref="A19:C19"/>
    <mergeCell ref="A20:C20"/>
    <mergeCell ref="A28:C28"/>
    <mergeCell ref="A23:C23"/>
    <mergeCell ref="A24:C24"/>
    <mergeCell ref="A25:C25"/>
    <mergeCell ref="A26:C26"/>
    <mergeCell ref="A27:C27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GRAS</cp:lastModifiedBy>
  <cp:lastPrinted>2025-02-07T07:04:08Z</cp:lastPrinted>
  <dcterms:created xsi:type="dcterms:W3CDTF">2022-08-12T12:51:27Z</dcterms:created>
  <dcterms:modified xsi:type="dcterms:W3CDTF">2025-02-07T07:25:29Z</dcterms:modified>
</cp:coreProperties>
</file>