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RAS\Desktop\"/>
    </mc:Choice>
  </mc:AlternateContent>
  <bookViews>
    <workbookView xWindow="0" yWindow="0" windowWidth="17256" windowHeight="5772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1" l="1"/>
  <c r="H37" i="1"/>
  <c r="F37" i="1"/>
  <c r="H36" i="1"/>
  <c r="H34" i="1"/>
  <c r="G36" i="1"/>
  <c r="F34" i="1"/>
  <c r="G14" i="1"/>
  <c r="H14" i="1"/>
  <c r="G11" i="1"/>
  <c r="G29" i="1"/>
  <c r="H29" i="1"/>
  <c r="F29" i="1"/>
  <c r="H27" i="1"/>
  <c r="H13" i="1" l="1"/>
  <c r="H12" i="1"/>
  <c r="G6" i="7"/>
  <c r="F6" i="7"/>
  <c r="E6" i="7"/>
  <c r="C14" i="5" l="1"/>
  <c r="C10" i="5" s="1"/>
  <c r="D10" i="5" s="1"/>
  <c r="C15" i="5"/>
  <c r="E20" i="3"/>
  <c r="D20" i="3"/>
  <c r="F20" i="3"/>
  <c r="F19" i="3" s="1"/>
  <c r="G22" i="7" l="1"/>
  <c r="G21" i="7" s="1"/>
  <c r="G20" i="7" s="1"/>
  <c r="G19" i="7" s="1"/>
  <c r="F21" i="7"/>
  <c r="F20" i="7" s="1"/>
  <c r="F19" i="7" s="1"/>
  <c r="F18" i="7" s="1"/>
  <c r="G18" i="7" s="1"/>
  <c r="G16" i="7" l="1"/>
  <c r="F14" i="7"/>
  <c r="G15" i="7"/>
  <c r="G13" i="7"/>
  <c r="G8" i="1"/>
  <c r="F11" i="1"/>
  <c r="H9" i="1"/>
  <c r="H8" i="1" s="1"/>
  <c r="F8" i="1"/>
  <c r="G14" i="7" l="1"/>
  <c r="H11" i="1"/>
  <c r="F14" i="1"/>
  <c r="D19" i="3"/>
  <c r="F10" i="3"/>
  <c r="D10" i="3"/>
</calcChain>
</file>

<file path=xl/sharedStrings.xml><?xml version="1.0" encoding="utf-8"?>
<sst xmlns="http://schemas.openxmlformats.org/spreadsheetml/2006/main" count="127" uniqueCount="78">
  <si>
    <t>PRIHODI POSLOVANJA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</si>
  <si>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</si>
  <si>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</si>
  <si>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</si>
  <si>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</si>
  <si>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</si>
  <si>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</si>
  <si>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</si>
  <si>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</si>
  <si>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</si>
  <si>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</si>
  <si>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</si>
  <si>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</si>
  <si>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</si>
  <si>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</si>
  <si>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</si>
  <si>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</si>
  <si>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</si>
  <si>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</si>
  <si>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</si>
  <si>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II. POSEBNI DIO</t>
  </si>
  <si>
    <t>I. OPĆI DIO</t>
  </si>
  <si>
    <t>Šifra</t>
  </si>
  <si>
    <t xml:space="preserve">Naziv </t>
  </si>
  <si>
    <t>Materijalni rashodi</t>
  </si>
  <si>
    <t>A) SAŽETAK RAČUNA PRIHODA I RASHODA</t>
  </si>
  <si>
    <t>B) SAŽETAK RAČUNA FINANCIRANJA</t>
  </si>
  <si>
    <t>Prihodi iz nadležnog proračuna i od HZZO-a temeljem ugovornih obveza</t>
  </si>
  <si>
    <t>Rashodi za nabavu proizvedene dugotrajne imovine</t>
  </si>
  <si>
    <t>Plan za 2024.</t>
  </si>
  <si>
    <t>Prihodi od prodaje proizvoda i robe te pruženih usluga i prihoda od donacija</t>
  </si>
  <si>
    <t>Financijski rashodi</t>
  </si>
  <si>
    <t>Izvor financiranja 1.1.</t>
  </si>
  <si>
    <t>Izvor financiranja 3.1.</t>
  </si>
  <si>
    <t>EUR</t>
  </si>
  <si>
    <t>Rebalans</t>
  </si>
  <si>
    <t xml:space="preserve">PRIHODI OD PRODAJE NEFINANCIJSKE IMOVINE </t>
  </si>
  <si>
    <t>PRIHODI UKUPNO</t>
  </si>
  <si>
    <t xml:space="preserve">PRIHODI POSLOVANJA </t>
  </si>
  <si>
    <t xml:space="preserve">RASHODI UKUPNO </t>
  </si>
  <si>
    <t xml:space="preserve">RASHODI  POSLOVANJA </t>
  </si>
  <si>
    <t xml:space="preserve">RASHODI ZA NABAVU NEFINANCIJSKE IMOVINE </t>
  </si>
  <si>
    <t>RAZLIKA - VIŠAK / MANJAK</t>
  </si>
  <si>
    <t>Novi plan za 2024.</t>
  </si>
  <si>
    <t>Povećanje/smanjenje</t>
  </si>
  <si>
    <t>Prihodi od prodaje nefinancijske imovine</t>
  </si>
  <si>
    <t>Prihodi od prodaje proizvedene dugotrajne imovine</t>
  </si>
  <si>
    <t>Rashodi za nabavu neproizvedene dugotrajne imovine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</si>
  <si>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</si>
  <si>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</si>
  <si>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</si>
  <si>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</si>
  <si>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poslovivezani uz rad</t>
  </si>
  <si>
    <t>048 Istraživanje i razvoj: Ekonomski poslovi</t>
  </si>
  <si>
    <t>Brojčana oznaka i naziv</t>
  </si>
  <si>
    <t>8 Namjenski primici od zaduživanja</t>
  </si>
  <si>
    <t>81 Namjenski primici od zaduživanja</t>
  </si>
  <si>
    <t>PRIMICI UKUPNO</t>
  </si>
  <si>
    <t>IZDACI UKUPNO</t>
  </si>
  <si>
    <t>1 Opći prihodi i primici</t>
  </si>
  <si>
    <t>11 Opći prihodi i primici</t>
  </si>
  <si>
    <t>3 Vlastiti prihodi</t>
  </si>
  <si>
    <t>31 Vlastiti prihodi</t>
  </si>
  <si>
    <t>PROGRAM 3000</t>
  </si>
  <si>
    <t>POTICANJE RAZVOJA GOSPODARSTVA</t>
  </si>
  <si>
    <t>Aktivnost A100001</t>
  </si>
  <si>
    <t>REDOVNA DJELATNOST GRADSKE RAZVOJNE AGENCIJE SLATINE</t>
  </si>
  <si>
    <t>Vlastiti prihodi i primici</t>
  </si>
  <si>
    <t>Kapitalni projekt K100001</t>
  </si>
  <si>
    <t>OPREMANJE GRADSKE RAZVOJNE AGENCIJE SLATINE</t>
  </si>
  <si>
    <t xml:space="preserve">IZMJENE I DOPUNE FINANCIJSKOG PLANA GRADSKE RAZVOJNE AGENCIJE SLATINE ZA 2024. GODINU </t>
  </si>
  <si>
    <t>VIŠAK/MANJAK + NETO FINANCIRANJE</t>
  </si>
  <si>
    <t xml:space="preserve">C) PRENESENI VIŠAK ILI PRENESENI MANJAK </t>
  </si>
  <si>
    <t>D) VIŠEGODIŠNJI PLAN URAVNOTEŽENJA</t>
  </si>
  <si>
    <t>PRIJENOS VIŠKA/MANJKA IZ PRETHODNE(IH) GODINE</t>
  </si>
  <si>
    <t>PRIJENOS VIŠKA/MANJKA U SLJEDEĆE RAZDOBLJE</t>
  </si>
  <si>
    <t>VIŠAK/MANJAK + NETO FINANCIRANJE + PRIJENOS VIŠKA/MANJKA IZ PRETHODNE(IH) GODINE - PRIJENOS VIŠKA/MANJKA U SLJEDEĆE RAZDOBLJE</t>
  </si>
  <si>
    <t>VIŠAK/MANJAK TEKUĆE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</si>
</sst>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k_n_-;\-* #,##0.00\ _k_n_-;_-* &quot;-&quot;??\ _k_n_-;_-@_-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0" fontId="13" fillId="0" borderId="5" xfId="0" applyFont="1" applyBorder="1" applyAlignment="1">
      <alignment horizontal="right" vertical="center"/>
    </xf>
    <xf numFmtId="164" fontId="6" fillId="2" borderId="3" xfId="0" applyNumberFormat="1" applyFont="1" applyFill="1" applyBorder="1" applyAlignment="1">
      <alignment horizontal="right"/>
    </xf>
    <xf numFmtId="164" fontId="3" fillId="2" borderId="3" xfId="0" applyNumberFormat="1" applyFont="1" applyFill="1" applyBorder="1" applyAlignment="1">
      <alignment horizontal="right"/>
    </xf>
    <xf numFmtId="164" fontId="3" fillId="2" borderId="3" xfId="0" applyNumberFormat="1" applyFont="1" applyFill="1" applyBorder="1" applyAlignment="1">
      <alignment horizontal="right" wrapText="1"/>
    </xf>
    <xf numFmtId="164" fontId="6" fillId="2" borderId="3" xfId="0" applyNumberFormat="1" applyFont="1" applyFill="1" applyBorder="1" applyAlignment="1">
      <alignment horizontal="right" wrapText="1"/>
    </xf>
    <xf numFmtId="164" fontId="14" fillId="2" borderId="3" xfId="0" applyNumberFormat="1" applyFont="1" applyFill="1" applyBorder="1" applyAlignment="1">
      <alignment horizontal="right"/>
    </xf>
    <xf numFmtId="164" fontId="14" fillId="2" borderId="3" xfId="0" applyNumberFormat="1" applyFont="1" applyFill="1" applyBorder="1" applyAlignment="1">
      <alignment horizontal="right" wrapText="1"/>
    </xf>
    <xf numFmtId="164" fontId="6" fillId="3" borderId="3" xfId="0" applyNumberFormat="1" applyFont="1" applyFill="1" applyBorder="1" applyAlignment="1">
      <alignment horizontal="right"/>
    </xf>
    <xf numFmtId="164" fontId="6" fillId="0" borderId="3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9" fillId="2" borderId="3" xfId="0" quotePrefix="1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 wrapText="1"/>
    </xf>
    <xf numFmtId="164" fontId="0" fillId="0" borderId="0" xfId="0" applyNumberFormat="1"/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indent="1"/>
    </xf>
    <xf numFmtId="164" fontId="0" fillId="0" borderId="3" xfId="0" applyNumberFormat="1" applyBorder="1"/>
    <xf numFmtId="164" fontId="0" fillId="0" borderId="0" xfId="0" applyNumberFormat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0" xfId="0" applyNumberFormat="1"/>
    <xf numFmtId="4" fontId="6" fillId="0" borderId="3" xfId="0" quotePrefix="1" applyNumberFormat="1" applyFont="1" applyBorder="1" applyAlignment="1">
      <alignment horizontal="right"/>
    </xf>
    <xf numFmtId="4" fontId="6" fillId="0" borderId="3" xfId="0" applyNumberFormat="1" applyFont="1" applyBorder="1" applyAlignment="1">
      <alignment horizontal="right" wrapText="1"/>
    </xf>
    <xf numFmtId="4" fontId="6" fillId="0" borderId="1" xfId="0" quotePrefix="1" applyNumberFormat="1" applyFont="1" applyBorder="1" applyAlignment="1">
      <alignment horizontal="right"/>
    </xf>
    <xf numFmtId="3" fontId="6" fillId="0" borderId="1" xfId="0" quotePrefix="1" applyNumberFormat="1" applyFont="1" applyBorder="1" applyAlignment="1">
      <alignment horizontal="right"/>
    </xf>
    <xf numFmtId="164" fontId="6" fillId="0" borderId="3" xfId="0" applyNumberFormat="1" applyFont="1" applyBorder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0" borderId="1" xfId="0" quotePrefix="1" applyFont="1" applyBorder="1" applyAlignment="1">
      <alignment horizontal="left" vertical="center" wrapText="1"/>
    </xf>
    <xf numFmtId="0" fontId="9" fillId="0" borderId="2" xfId="0" quotePrefix="1" applyFont="1" applyBorder="1" applyAlignment="1">
      <alignment horizontal="left" vertical="center" wrapText="1"/>
    </xf>
    <xf numFmtId="0" fontId="9" fillId="0" borderId="4" xfId="0" quotePrefix="1" applyFont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/>
    </xf>
    <xf numFmtId="0" fontId="9" fillId="3" borderId="2" xfId="0" quotePrefix="1" applyFont="1" applyFill="1" applyBorder="1" applyAlignment="1">
      <alignment horizontal="left" vertical="center"/>
    </xf>
    <xf numFmtId="0" fontId="9" fillId="3" borderId="4" xfId="0" quotePrefix="1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4" fontId="6" fillId="3" borderId="3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3" fontId="6" fillId="3" borderId="3" xfId="0" applyNumberFormat="1" applyFont="1" applyFill="1" applyBorder="1" applyAlignment="1">
      <alignment horizontal="righ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="90" zoomScaleNormal="90" workbookViewId="0">
      <selection activeCell="O30" sqref="O30"/>
    </sheetView>
  </sheetViews>
  <sheetFormatPr defaultRowHeight="14.4" x14ac:dyDescent="0.3"/>
  <cols>
    <col min="5" max="8" width="25.33203125" customWidth="1"/>
  </cols>
  <sheetData>
    <row r="1" spans="1:8" ht="42" customHeight="1" x14ac:dyDescent="0.3">
      <c r="A1" s="62" t="s">
        <v>70</v>
      </c>
      <c r="B1" s="62"/>
      <c r="C1" s="62"/>
      <c r="D1" s="62"/>
      <c r="E1" s="62"/>
      <c r="F1" s="62"/>
      <c r="G1" s="62"/>
      <c r="H1" s="62"/>
    </row>
    <row r="2" spans="1:8" ht="18" customHeight="1" x14ac:dyDescent="0.3">
      <c r="A2" s="5"/>
      <c r="B2" s="5"/>
      <c r="C2" s="5"/>
      <c r="D2" s="5"/>
      <c r="E2" s="5"/>
      <c r="F2" s="5"/>
      <c r="G2" s="5"/>
      <c r="H2" s="5"/>
    </row>
    <row r="3" spans="1:8" ht="15.6" x14ac:dyDescent="0.3">
      <c r="A3" s="62" t="s">
        <v>21</v>
      </c>
      <c r="B3" s="62"/>
      <c r="C3" s="62"/>
      <c r="D3" s="62"/>
      <c r="E3" s="62"/>
      <c r="F3" s="62"/>
      <c r="G3" s="64"/>
      <c r="H3" s="64"/>
    </row>
    <row r="4" spans="1:8" ht="17.399999999999999" x14ac:dyDescent="0.3">
      <c r="A4" s="5"/>
      <c r="B4" s="5"/>
      <c r="C4" s="5"/>
      <c r="D4" s="5"/>
      <c r="E4" s="5"/>
      <c r="F4" s="5"/>
      <c r="G4" s="6"/>
      <c r="H4" s="6"/>
    </row>
    <row r="5" spans="1:8" ht="18" customHeight="1" x14ac:dyDescent="0.3">
      <c r="A5" s="62" t="s">
        <v>25</v>
      </c>
      <c r="B5" s="63"/>
      <c r="C5" s="63"/>
      <c r="D5" s="63"/>
      <c r="E5" s="63"/>
      <c r="F5" s="63"/>
      <c r="G5" s="63"/>
      <c r="H5" s="63"/>
    </row>
    <row r="6" spans="1:8" ht="17.399999999999999" x14ac:dyDescent="0.3">
      <c r="A6" s="1"/>
      <c r="B6" s="2"/>
      <c r="C6" s="2"/>
      <c r="D6" s="2"/>
      <c r="E6" s="7"/>
      <c r="F6" s="8"/>
      <c r="G6" s="8"/>
      <c r="H6" s="33" t="s">
        <v>34</v>
      </c>
    </row>
    <row r="7" spans="1:8" x14ac:dyDescent="0.3">
      <c r="A7" s="27"/>
      <c r="B7" s="28"/>
      <c r="C7" s="28"/>
      <c r="D7" s="29"/>
      <c r="E7" s="30"/>
      <c r="F7" s="4" t="s">
        <v>29</v>
      </c>
      <c r="G7" s="4" t="s">
        <v>35</v>
      </c>
      <c r="H7" s="4" t="s">
        <v>43</v>
      </c>
    </row>
    <row r="8" spans="1:8" x14ac:dyDescent="0.3">
      <c r="A8" s="65" t="s">
        <v>37</v>
      </c>
      <c r="B8" s="66"/>
      <c r="C8" s="66"/>
      <c r="D8" s="66"/>
      <c r="E8" s="67"/>
      <c r="F8" s="40">
        <f>F9+F10</f>
        <v>178778</v>
      </c>
      <c r="G8" s="40">
        <f>G9</f>
        <v>3115.84</v>
      </c>
      <c r="H8" s="40">
        <f>H10+H9</f>
        <v>181893.84</v>
      </c>
    </row>
    <row r="9" spans="1:8" x14ac:dyDescent="0.3">
      <c r="A9" s="68" t="s">
        <v>38</v>
      </c>
      <c r="B9" s="69"/>
      <c r="C9" s="69"/>
      <c r="D9" s="69"/>
      <c r="E9" s="70"/>
      <c r="F9" s="41">
        <v>178778</v>
      </c>
      <c r="G9" s="41">
        <v>3115.84</v>
      </c>
      <c r="H9" s="41">
        <f>F9+G9</f>
        <v>181893.84</v>
      </c>
    </row>
    <row r="10" spans="1:8" x14ac:dyDescent="0.3">
      <c r="A10" s="68" t="s">
        <v>36</v>
      </c>
      <c r="B10" s="71"/>
      <c r="C10" s="71"/>
      <c r="D10" s="71"/>
      <c r="E10" s="72"/>
      <c r="F10" s="41">
        <v>0</v>
      </c>
      <c r="G10" s="41">
        <v>0</v>
      </c>
      <c r="H10" s="41">
        <v>0</v>
      </c>
    </row>
    <row r="11" spans="1:8" x14ac:dyDescent="0.3">
      <c r="A11" s="73" t="s">
        <v>39</v>
      </c>
      <c r="B11" s="74"/>
      <c r="C11" s="74"/>
      <c r="D11" s="74"/>
      <c r="E11" s="75"/>
      <c r="F11" s="40">
        <f>F12+F13</f>
        <v>178778</v>
      </c>
      <c r="G11" s="40">
        <f>G12+G13</f>
        <v>3115.84</v>
      </c>
      <c r="H11" s="40">
        <f>H13+H12</f>
        <v>181893.84</v>
      </c>
    </row>
    <row r="12" spans="1:8" x14ac:dyDescent="0.3">
      <c r="A12" s="76" t="s">
        <v>40</v>
      </c>
      <c r="B12" s="69"/>
      <c r="C12" s="69"/>
      <c r="D12" s="69"/>
      <c r="E12" s="69"/>
      <c r="F12" s="41">
        <v>177778</v>
      </c>
      <c r="G12" s="41">
        <v>-1884.16</v>
      </c>
      <c r="H12" s="61">
        <f>F12--G12</f>
        <v>175893.84</v>
      </c>
    </row>
    <row r="13" spans="1:8" x14ac:dyDescent="0.3">
      <c r="A13" s="76" t="s">
        <v>41</v>
      </c>
      <c r="B13" s="77"/>
      <c r="C13" s="77"/>
      <c r="D13" s="77"/>
      <c r="E13" s="78"/>
      <c r="F13" s="41">
        <v>1000</v>
      </c>
      <c r="G13" s="41">
        <v>5000</v>
      </c>
      <c r="H13" s="61">
        <f>F13+G13</f>
        <v>6000</v>
      </c>
    </row>
    <row r="14" spans="1:8" x14ac:dyDescent="0.3">
      <c r="A14" s="79" t="s">
        <v>42</v>
      </c>
      <c r="B14" s="80"/>
      <c r="C14" s="80"/>
      <c r="D14" s="80"/>
      <c r="E14" s="81"/>
      <c r="F14" s="31">
        <f>F8-F11</f>
        <v>0</v>
      </c>
      <c r="G14" s="31">
        <f t="shared" ref="G14:H14" si="0">G8-G11</f>
        <v>0</v>
      </c>
      <c r="H14" s="31">
        <f t="shared" si="0"/>
        <v>0</v>
      </c>
    </row>
    <row r="15" spans="1:8" ht="17.399999999999999" x14ac:dyDescent="0.3">
      <c r="A15" s="5"/>
      <c r="B15" s="9"/>
      <c r="C15" s="9"/>
      <c r="D15" s="9"/>
      <c r="E15" s="9"/>
      <c r="F15" s="3"/>
      <c r="G15" s="3"/>
      <c r="H15" s="3"/>
    </row>
    <row r="16" spans="1:8" ht="18" customHeight="1" x14ac:dyDescent="0.3">
      <c r="A16" s="62" t="s">
        <v>26</v>
      </c>
      <c r="B16" s="63"/>
      <c r="C16" s="63"/>
      <c r="D16" s="63"/>
      <c r="E16" s="63"/>
      <c r="F16" s="63"/>
      <c r="G16" s="63"/>
      <c r="H16" s="63"/>
    </row>
    <row r="17" spans="1:8" ht="17.399999999999999" x14ac:dyDescent="0.3">
      <c r="A17" s="5"/>
      <c r="B17" s="9"/>
      <c r="C17" s="9"/>
      <c r="D17" s="9"/>
      <c r="E17" s="9"/>
      <c r="F17" s="3"/>
      <c r="G17" s="3"/>
      <c r="H17" s="3"/>
    </row>
    <row r="18" spans="1:8" x14ac:dyDescent="0.3">
      <c r="A18" s="27"/>
      <c r="B18" s="28"/>
      <c r="C18" s="28"/>
      <c r="D18" s="29"/>
      <c r="E18" s="30"/>
      <c r="F18" s="4" t="s">
        <v>29</v>
      </c>
      <c r="G18" s="4" t="s">
        <v>35</v>
      </c>
      <c r="H18" s="4" t="s">
        <v>43</v>
      </c>
    </row>
    <row r="19" spans="1:8" ht="15.75" customHeight="1" x14ac:dyDescent="0.3">
      <c r="A19" s="68" t="s">
        <v>2</v>
      </c>
      <c r="B19" s="71"/>
      <c r="C19" s="71"/>
      <c r="D19" s="71"/>
      <c r="E19" s="72"/>
      <c r="F19" s="32">
        <v>0</v>
      </c>
      <c r="G19" s="32">
        <v>0</v>
      </c>
      <c r="H19" s="32">
        <v>0</v>
      </c>
    </row>
    <row r="20" spans="1:8" x14ac:dyDescent="0.3">
      <c r="A20" s="68" t="s">
        <v>3</v>
      </c>
      <c r="B20" s="69"/>
      <c r="C20" s="69"/>
      <c r="D20" s="69"/>
      <c r="E20" s="69"/>
      <c r="F20" s="32">
        <v>0</v>
      </c>
      <c r="G20" s="32">
        <v>0</v>
      </c>
      <c r="H20" s="32">
        <v>0</v>
      </c>
    </row>
    <row r="21" spans="1:8" x14ac:dyDescent="0.3">
      <c r="A21" s="85" t="s">
        <v>4</v>
      </c>
      <c r="B21" s="66"/>
      <c r="C21" s="66"/>
      <c r="D21" s="66"/>
      <c r="E21" s="66"/>
      <c r="F21" s="31">
        <v>0</v>
      </c>
      <c r="G21" s="31">
        <v>0</v>
      </c>
      <c r="H21" s="31">
        <v>0</v>
      </c>
    </row>
    <row r="22" spans="1:8" x14ac:dyDescent="0.3">
      <c r="A22" s="76" t="s">
        <v>71</v>
      </c>
      <c r="B22" s="77"/>
      <c r="C22" s="77"/>
      <c r="D22" s="77"/>
      <c r="E22" s="78"/>
      <c r="F22" s="32">
        <v>0</v>
      </c>
      <c r="G22" s="32">
        <v>0</v>
      </c>
      <c r="H22" s="32">
        <v>0</v>
      </c>
    </row>
    <row r="23" spans="1:8" ht="17.399999999999999" x14ac:dyDescent="0.3">
      <c r="A23" s="21"/>
      <c r="B23" s="9"/>
      <c r="C23" s="9"/>
      <c r="D23" s="9"/>
      <c r="E23" s="9"/>
      <c r="F23" s="3"/>
      <c r="G23" s="3"/>
      <c r="H23" s="3"/>
    </row>
    <row r="24" spans="1:8" ht="18" customHeight="1" x14ac:dyDescent="0.3">
      <c r="A24" s="62" t="s">
        <v>72</v>
      </c>
      <c r="B24" s="63"/>
      <c r="C24" s="63"/>
      <c r="D24" s="63"/>
      <c r="E24" s="63"/>
      <c r="F24" s="63"/>
      <c r="G24" s="63"/>
      <c r="H24" s="63"/>
    </row>
    <row r="25" spans="1:8" ht="17.399999999999999" x14ac:dyDescent="0.3">
      <c r="A25" s="21"/>
      <c r="B25" s="9"/>
      <c r="C25" s="9"/>
      <c r="D25" s="9"/>
      <c r="E25" s="9"/>
      <c r="F25" s="3"/>
      <c r="G25" s="3"/>
      <c r="H25" s="3"/>
    </row>
    <row r="26" spans="1:8" x14ac:dyDescent="0.3">
      <c r="A26" s="27"/>
      <c r="B26" s="28"/>
      <c r="C26" s="28"/>
      <c r="D26" s="29"/>
      <c r="E26" s="30"/>
      <c r="F26" s="4" t="s">
        <v>29</v>
      </c>
      <c r="G26" s="4" t="s">
        <v>35</v>
      </c>
      <c r="H26" s="4" t="s">
        <v>43</v>
      </c>
    </row>
    <row r="27" spans="1:8" x14ac:dyDescent="0.3">
      <c r="A27" s="82" t="s">
        <v>74</v>
      </c>
      <c r="B27" s="83"/>
      <c r="C27" s="83"/>
      <c r="D27" s="83"/>
      <c r="E27" s="84"/>
      <c r="F27" s="59">
        <v>69390</v>
      </c>
      <c r="G27" s="60">
        <v>0</v>
      </c>
      <c r="H27" s="58">
        <f>+F27</f>
        <v>69390</v>
      </c>
    </row>
    <row r="28" spans="1:8" x14ac:dyDescent="0.3">
      <c r="A28" s="82" t="s">
        <v>75</v>
      </c>
      <c r="B28" s="83"/>
      <c r="C28" s="83"/>
      <c r="D28" s="83"/>
      <c r="E28" s="84"/>
      <c r="F28" s="59">
        <v>0</v>
      </c>
      <c r="G28" s="59">
        <v>3115.84</v>
      </c>
      <c r="H28" s="57">
        <v>3115.84</v>
      </c>
    </row>
    <row r="29" spans="1:8" ht="39.6" customHeight="1" x14ac:dyDescent="0.3">
      <c r="A29" s="103" t="s">
        <v>76</v>
      </c>
      <c r="B29" s="104"/>
      <c r="C29" s="104"/>
      <c r="D29" s="104"/>
      <c r="E29" s="105"/>
      <c r="F29" s="106">
        <f>+F27+F28</f>
        <v>69390</v>
      </c>
      <c r="G29" s="106">
        <f t="shared" ref="G29:H29" si="1">+G27+G28</f>
        <v>3115.84</v>
      </c>
      <c r="H29" s="106">
        <f t="shared" si="1"/>
        <v>72505.84</v>
      </c>
    </row>
    <row r="31" spans="1:8" ht="14.4" customHeight="1" x14ac:dyDescent="0.3">
      <c r="A31" s="86" t="s">
        <v>73</v>
      </c>
      <c r="B31" s="86"/>
      <c r="C31" s="86"/>
      <c r="D31" s="86"/>
      <c r="E31" s="86"/>
      <c r="F31" s="86"/>
      <c r="G31" s="86"/>
      <c r="H31" s="86"/>
    </row>
    <row r="33" spans="1:8" x14ac:dyDescent="0.3">
      <c r="A33" s="27"/>
      <c r="B33" s="28"/>
      <c r="C33" s="28"/>
      <c r="D33" s="29"/>
      <c r="E33" s="30"/>
      <c r="F33" s="4" t="s">
        <v>29</v>
      </c>
      <c r="G33" s="4" t="s">
        <v>35</v>
      </c>
      <c r="H33" s="4" t="s">
        <v>43</v>
      </c>
    </row>
    <row r="34" spans="1:8" ht="14.4" customHeight="1" x14ac:dyDescent="0.3">
      <c r="A34" s="103" t="s">
        <v>74</v>
      </c>
      <c r="B34" s="104"/>
      <c r="C34" s="104"/>
      <c r="D34" s="104"/>
      <c r="E34" s="105"/>
      <c r="F34" s="107">
        <f>+F27</f>
        <v>69390</v>
      </c>
      <c r="G34" s="108">
        <v>0</v>
      </c>
      <c r="H34" s="109">
        <f>+F34</f>
        <v>69390</v>
      </c>
    </row>
    <row r="35" spans="1:8" ht="30" customHeight="1" x14ac:dyDescent="0.3">
      <c r="A35" s="82" t="s">
        <v>1</v>
      </c>
      <c r="B35" s="83"/>
      <c r="C35" s="83"/>
      <c r="D35" s="83"/>
      <c r="E35" s="84"/>
      <c r="F35" s="59">
        <v>0</v>
      </c>
      <c r="G35" s="59">
        <v>0</v>
      </c>
      <c r="H35" s="58">
        <v>0</v>
      </c>
    </row>
    <row r="36" spans="1:8" x14ac:dyDescent="0.3">
      <c r="A36" s="82" t="s">
        <v>77</v>
      </c>
      <c r="B36" s="83"/>
      <c r="C36" s="83"/>
      <c r="D36" s="83"/>
      <c r="E36" s="84"/>
      <c r="F36" s="57">
        <v>0</v>
      </c>
      <c r="G36" s="57">
        <f>+G29</f>
        <v>3115.84</v>
      </c>
      <c r="H36" s="58">
        <f>+G36</f>
        <v>3115.84</v>
      </c>
    </row>
    <row r="37" spans="1:8" x14ac:dyDescent="0.3">
      <c r="A37" s="103" t="s">
        <v>75</v>
      </c>
      <c r="B37" s="104"/>
      <c r="C37" s="104"/>
      <c r="D37" s="104"/>
      <c r="E37" s="105"/>
      <c r="F37" s="106">
        <f>+F34+F35+F36</f>
        <v>69390</v>
      </c>
      <c r="G37" s="106">
        <f t="shared" ref="G37:H37" si="2">+G34+G35+G36</f>
        <v>3115.84</v>
      </c>
      <c r="H37" s="106">
        <f t="shared" si="2"/>
        <v>72505.84</v>
      </c>
    </row>
  </sheetData>
  <mergeCells count="24">
    <mergeCell ref="A37:E37"/>
    <mergeCell ref="A19:E19"/>
    <mergeCell ref="A20:E20"/>
    <mergeCell ref="A21:E21"/>
    <mergeCell ref="A34:E34"/>
    <mergeCell ref="A35:E35"/>
    <mergeCell ref="A29:E29"/>
    <mergeCell ref="A31:H31"/>
    <mergeCell ref="A24:H24"/>
    <mergeCell ref="A27:E27"/>
    <mergeCell ref="A28:E28"/>
    <mergeCell ref="A22:E22"/>
    <mergeCell ref="A36:E36"/>
    <mergeCell ref="A5:H5"/>
    <mergeCell ref="A16:H16"/>
    <mergeCell ref="A1:H1"/>
    <mergeCell ref="A3:H3"/>
    <mergeCell ref="A8:E8"/>
    <mergeCell ref="A9:E9"/>
    <mergeCell ref="A10:E10"/>
    <mergeCell ref="A11:E11"/>
    <mergeCell ref="A13:E13"/>
    <mergeCell ref="A12:E12"/>
    <mergeCell ref="A14:E14"/>
  </mergeCells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opLeftCell="A10" workbookViewId="0">
      <selection activeCell="H12" sqref="H12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6" width="25.33203125" customWidth="1"/>
    <col min="7" max="7" width="12.6640625" bestFit="1" customWidth="1"/>
    <col min="8" max="8" width="13.6640625" bestFit="1" customWidth="1"/>
  </cols>
  <sheetData>
    <row r="1" spans="1:8" ht="42" customHeight="1" x14ac:dyDescent="0.3">
      <c r="A1" s="62" t="s">
        <v>70</v>
      </c>
      <c r="B1" s="62"/>
      <c r="C1" s="62"/>
      <c r="D1" s="62"/>
      <c r="E1" s="62"/>
      <c r="F1" s="62"/>
      <c r="G1" s="62"/>
      <c r="H1" s="62"/>
    </row>
    <row r="2" spans="1:8" ht="18" customHeight="1" x14ac:dyDescent="0.3">
      <c r="A2" s="5"/>
      <c r="B2" s="5"/>
      <c r="C2" s="5"/>
      <c r="D2" s="5"/>
      <c r="E2" s="5"/>
      <c r="F2" s="5"/>
    </row>
    <row r="3" spans="1:8" ht="15.6" x14ac:dyDescent="0.3">
      <c r="A3" s="62" t="s">
        <v>21</v>
      </c>
      <c r="B3" s="62"/>
      <c r="C3" s="62"/>
      <c r="D3" s="62"/>
      <c r="E3" s="64"/>
      <c r="F3" s="64"/>
    </row>
    <row r="4" spans="1:8" ht="17.399999999999999" x14ac:dyDescent="0.3">
      <c r="A4" s="5"/>
      <c r="B4" s="5"/>
      <c r="C4" s="5"/>
      <c r="D4" s="5"/>
      <c r="E4" s="6"/>
      <c r="F4" s="6"/>
    </row>
    <row r="5" spans="1:8" ht="18" customHeight="1" x14ac:dyDescent="0.3">
      <c r="A5" s="62" t="s">
        <v>6</v>
      </c>
      <c r="B5" s="63"/>
      <c r="C5" s="63"/>
      <c r="D5" s="63"/>
      <c r="E5" s="63"/>
      <c r="F5" s="63"/>
    </row>
    <row r="6" spans="1:8" ht="17.399999999999999" x14ac:dyDescent="0.3">
      <c r="A6" s="5"/>
      <c r="B6" s="5"/>
      <c r="C6" s="5"/>
      <c r="D6" s="5"/>
      <c r="E6" s="6"/>
      <c r="F6" s="6"/>
    </row>
    <row r="7" spans="1:8" ht="15.6" x14ac:dyDescent="0.3">
      <c r="A7" s="62" t="s">
        <v>0</v>
      </c>
      <c r="B7" s="87"/>
      <c r="C7" s="87"/>
      <c r="D7" s="87"/>
      <c r="E7" s="87"/>
      <c r="F7" s="87"/>
    </row>
    <row r="8" spans="1:8" ht="17.399999999999999" x14ac:dyDescent="0.3">
      <c r="A8" s="5"/>
      <c r="B8" s="5"/>
      <c r="C8" s="5"/>
      <c r="D8" s="5"/>
      <c r="E8" s="6"/>
      <c r="F8" s="6"/>
    </row>
    <row r="9" spans="1:8" x14ac:dyDescent="0.3">
      <c r="A9" s="20" t="s">
        <v>7</v>
      </c>
      <c r="B9" s="19" t="s">
        <v>8</v>
      </c>
      <c r="C9" s="19" t="s">
        <v>5</v>
      </c>
      <c r="D9" s="20" t="s">
        <v>29</v>
      </c>
      <c r="E9" s="20" t="s">
        <v>44</v>
      </c>
      <c r="F9" s="20" t="s">
        <v>43</v>
      </c>
    </row>
    <row r="10" spans="1:8" ht="15.75" customHeight="1" x14ac:dyDescent="0.3">
      <c r="A10" s="12">
        <v>6</v>
      </c>
      <c r="B10" s="12"/>
      <c r="C10" s="12" t="s">
        <v>9</v>
      </c>
      <c r="D10" s="34">
        <f>D11+D12</f>
        <v>161915</v>
      </c>
      <c r="E10" s="34"/>
      <c r="F10" s="34">
        <f>F11+F12</f>
        <v>165030.84</v>
      </c>
    </row>
    <row r="11" spans="1:8" ht="39.6" x14ac:dyDescent="0.3">
      <c r="A11" s="13"/>
      <c r="B11" s="13">
        <v>66</v>
      </c>
      <c r="C11" s="15" t="s">
        <v>30</v>
      </c>
      <c r="D11" s="35">
        <v>17000</v>
      </c>
      <c r="E11" s="35">
        <v>3115.84</v>
      </c>
      <c r="F11" s="35">
        <v>20115.84</v>
      </c>
      <c r="G11" s="47"/>
      <c r="H11" s="47"/>
    </row>
    <row r="12" spans="1:8" ht="39.6" x14ac:dyDescent="0.3">
      <c r="A12" s="15"/>
      <c r="B12" s="15">
        <v>67</v>
      </c>
      <c r="C12" s="23" t="s">
        <v>27</v>
      </c>
      <c r="D12" s="35">
        <v>144915</v>
      </c>
      <c r="E12" s="35">
        <v>0</v>
      </c>
      <c r="F12" s="35">
        <v>144915</v>
      </c>
    </row>
    <row r="13" spans="1:8" ht="26.4" x14ac:dyDescent="0.3">
      <c r="A13" s="15">
        <v>7</v>
      </c>
      <c r="B13" s="15"/>
      <c r="C13" s="45" t="s">
        <v>45</v>
      </c>
      <c r="D13" s="38">
        <v>0</v>
      </c>
      <c r="E13" s="38">
        <v>0</v>
      </c>
      <c r="F13" s="39">
        <v>0</v>
      </c>
    </row>
    <row r="14" spans="1:8" ht="39.6" x14ac:dyDescent="0.3">
      <c r="A14" s="15"/>
      <c r="B14" s="15">
        <v>72</v>
      </c>
      <c r="C14" s="46" t="s">
        <v>46</v>
      </c>
      <c r="D14" s="38">
        <v>0</v>
      </c>
      <c r="E14" s="38">
        <v>0</v>
      </c>
      <c r="F14" s="39">
        <v>0</v>
      </c>
    </row>
    <row r="16" spans="1:8" ht="15.6" x14ac:dyDescent="0.3">
      <c r="A16" s="62" t="s">
        <v>11</v>
      </c>
      <c r="B16" s="87"/>
      <c r="C16" s="87"/>
      <c r="D16" s="87"/>
      <c r="E16" s="87"/>
      <c r="F16" s="87"/>
    </row>
    <row r="17" spans="1:8" ht="17.399999999999999" x14ac:dyDescent="0.3">
      <c r="A17" s="5"/>
      <c r="B17" s="5"/>
      <c r="C17" s="5"/>
      <c r="D17" s="5"/>
      <c r="E17" s="6"/>
      <c r="F17" s="6"/>
    </row>
    <row r="18" spans="1:8" x14ac:dyDescent="0.3">
      <c r="A18" s="20" t="s">
        <v>7</v>
      </c>
      <c r="B18" s="19" t="s">
        <v>8</v>
      </c>
      <c r="C18" s="19" t="s">
        <v>12</v>
      </c>
      <c r="D18" s="20" t="s">
        <v>29</v>
      </c>
      <c r="E18" s="20" t="s">
        <v>44</v>
      </c>
      <c r="F18" s="20" t="s">
        <v>43</v>
      </c>
    </row>
    <row r="19" spans="1:8" ht="15.75" customHeight="1" x14ac:dyDescent="0.3">
      <c r="A19" s="12">
        <v>3</v>
      </c>
      <c r="B19" s="12"/>
      <c r="C19" s="12" t="s">
        <v>13</v>
      </c>
      <c r="D19" s="34">
        <f>D20+D21+D22+D23</f>
        <v>178778</v>
      </c>
      <c r="E19" s="34">
        <v>3115.84</v>
      </c>
      <c r="F19" s="34">
        <f>F20+F21+F22+F23</f>
        <v>181893.84</v>
      </c>
    </row>
    <row r="20" spans="1:8" ht="15.75" customHeight="1" x14ac:dyDescent="0.3">
      <c r="A20" s="12"/>
      <c r="B20" s="15">
        <v>31</v>
      </c>
      <c r="C20" s="15" t="s">
        <v>14</v>
      </c>
      <c r="D20" s="53">
        <f>113620+5245+18750+10022+7979+1700</f>
        <v>157316</v>
      </c>
      <c r="E20" s="35">
        <f>-4500+1255.84</f>
        <v>-3244.16</v>
      </c>
      <c r="F20" s="52">
        <f>112265+6600+14250+10022+9234.84+1700</f>
        <v>154071.84</v>
      </c>
      <c r="H20" s="47"/>
    </row>
    <row r="21" spans="1:8" ht="15.75" customHeight="1" x14ac:dyDescent="0.3">
      <c r="A21" s="12"/>
      <c r="B21" s="15">
        <v>32</v>
      </c>
      <c r="C21" s="13" t="s">
        <v>24</v>
      </c>
      <c r="D21" s="35">
        <v>20092</v>
      </c>
      <c r="E21" s="35">
        <v>1360</v>
      </c>
      <c r="F21" s="35">
        <v>21452</v>
      </c>
      <c r="G21" s="47"/>
    </row>
    <row r="22" spans="1:8" x14ac:dyDescent="0.3">
      <c r="A22" s="13"/>
      <c r="B22" s="13">
        <v>34</v>
      </c>
      <c r="C22" s="13" t="s">
        <v>31</v>
      </c>
      <c r="D22" s="35">
        <v>370</v>
      </c>
      <c r="E22" s="38">
        <v>0</v>
      </c>
      <c r="F22" s="35">
        <v>370</v>
      </c>
    </row>
    <row r="23" spans="1:8" ht="26.4" x14ac:dyDescent="0.3">
      <c r="A23" s="24">
        <v>4</v>
      </c>
      <c r="B23" s="13"/>
      <c r="C23" s="22" t="s">
        <v>15</v>
      </c>
      <c r="D23" s="35">
        <v>1000</v>
      </c>
      <c r="E23" s="35">
        <v>5000</v>
      </c>
      <c r="F23" s="35">
        <v>6000</v>
      </c>
      <c r="H23" s="47"/>
    </row>
    <row r="24" spans="1:8" ht="39.6" x14ac:dyDescent="0.3">
      <c r="A24" s="13"/>
      <c r="B24" s="13">
        <v>41</v>
      </c>
      <c r="C24" s="23" t="s">
        <v>47</v>
      </c>
      <c r="D24" s="38">
        <v>0</v>
      </c>
      <c r="E24" s="38">
        <v>0</v>
      </c>
      <c r="F24" s="38">
        <v>0</v>
      </c>
    </row>
    <row r="25" spans="1:8" ht="39.6" x14ac:dyDescent="0.3">
      <c r="A25" s="13"/>
      <c r="B25" s="13">
        <v>42</v>
      </c>
      <c r="C25" s="23" t="s">
        <v>28</v>
      </c>
      <c r="D25" s="35">
        <v>1000</v>
      </c>
      <c r="E25" s="35">
        <v>5000</v>
      </c>
      <c r="F25" s="35">
        <v>6000</v>
      </c>
    </row>
    <row r="27" spans="1:8" ht="15.75" customHeight="1" x14ac:dyDescent="0.3"/>
  </sheetData>
  <mergeCells count="5">
    <mergeCell ref="A1:H1"/>
    <mergeCell ref="A3:F3"/>
    <mergeCell ref="A5:F5"/>
    <mergeCell ref="A7:F7"/>
    <mergeCell ref="A16:F16"/>
  </mergeCells>
  <pageMargins left="0.7" right="0.7" top="0.75" bottom="0.75" header="0.3" footer="0.3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workbookViewId="0">
      <selection activeCell="H9" sqref="H9"/>
    </sheetView>
  </sheetViews>
  <sheetFormatPr defaultRowHeight="14.4" x14ac:dyDescent="0.3"/>
  <cols>
    <col min="1" max="1" width="37.6640625" customWidth="1"/>
    <col min="2" max="4" width="25.33203125" customWidth="1"/>
    <col min="5" max="5" width="13.6640625" bestFit="1" customWidth="1"/>
  </cols>
  <sheetData>
    <row r="1" spans="1:8" ht="42" customHeight="1" x14ac:dyDescent="0.3">
      <c r="A1" s="62" t="s">
        <v>70</v>
      </c>
      <c r="B1" s="62"/>
      <c r="C1" s="62"/>
      <c r="D1" s="62"/>
      <c r="E1" s="62"/>
      <c r="F1" s="62"/>
      <c r="G1" s="62"/>
      <c r="H1" s="62"/>
    </row>
    <row r="2" spans="1:8" ht="18" customHeight="1" x14ac:dyDescent="0.3">
      <c r="A2" s="5"/>
      <c r="B2" s="5"/>
      <c r="C2" s="5"/>
      <c r="D2" s="5"/>
    </row>
    <row r="3" spans="1:8" ht="15.6" x14ac:dyDescent="0.3">
      <c r="A3" s="62" t="s">
        <v>21</v>
      </c>
      <c r="B3" s="62"/>
      <c r="C3" s="64"/>
      <c r="D3" s="64"/>
    </row>
    <row r="4" spans="1:8" ht="17.399999999999999" x14ac:dyDescent="0.3">
      <c r="A4" s="5"/>
      <c r="B4" s="5"/>
      <c r="C4" s="6"/>
      <c r="D4" s="6"/>
    </row>
    <row r="5" spans="1:8" ht="18" customHeight="1" x14ac:dyDescent="0.3">
      <c r="A5" s="62" t="s">
        <v>6</v>
      </c>
      <c r="B5" s="63"/>
      <c r="C5" s="63"/>
      <c r="D5" s="63"/>
    </row>
    <row r="6" spans="1:8" ht="17.399999999999999" x14ac:dyDescent="0.3">
      <c r="A6" s="5"/>
      <c r="B6" s="5"/>
      <c r="C6" s="6"/>
      <c r="D6" s="6"/>
    </row>
    <row r="7" spans="1:8" ht="15.6" x14ac:dyDescent="0.3">
      <c r="A7" s="62" t="s">
        <v>16</v>
      </c>
      <c r="B7" s="87"/>
      <c r="C7" s="87"/>
      <c r="D7" s="87"/>
    </row>
    <row r="8" spans="1:8" ht="17.399999999999999" x14ac:dyDescent="0.3">
      <c r="A8" s="5"/>
      <c r="B8" s="5"/>
      <c r="C8" s="6"/>
      <c r="D8" s="6"/>
    </row>
    <row r="9" spans="1:8" x14ac:dyDescent="0.3">
      <c r="A9" s="20" t="s">
        <v>17</v>
      </c>
      <c r="B9" s="20" t="s">
        <v>29</v>
      </c>
      <c r="C9" s="20" t="s">
        <v>35</v>
      </c>
      <c r="D9" s="20" t="s">
        <v>43</v>
      </c>
    </row>
    <row r="10" spans="1:8" ht="15.75" customHeight="1" x14ac:dyDescent="0.3">
      <c r="A10" s="12" t="s">
        <v>18</v>
      </c>
      <c r="B10" s="34">
        <v>178778</v>
      </c>
      <c r="C10" s="34">
        <f>+C14</f>
        <v>3115.84</v>
      </c>
      <c r="D10" s="34">
        <f>B10+C10</f>
        <v>181893.84</v>
      </c>
      <c r="E10" s="47"/>
    </row>
    <row r="11" spans="1:8" ht="15.75" customHeight="1" x14ac:dyDescent="0.3">
      <c r="A11" s="12" t="s">
        <v>48</v>
      </c>
      <c r="B11" s="34">
        <v>0</v>
      </c>
      <c r="C11" s="34"/>
      <c r="D11" s="34"/>
    </row>
    <row r="12" spans="1:8" ht="26.4" x14ac:dyDescent="0.3">
      <c r="A12" s="17" t="s">
        <v>49</v>
      </c>
      <c r="B12" s="35">
        <v>0</v>
      </c>
      <c r="C12" s="35"/>
      <c r="D12" s="35"/>
    </row>
    <row r="13" spans="1:8" x14ac:dyDescent="0.3">
      <c r="A13" s="16" t="s">
        <v>50</v>
      </c>
      <c r="B13" s="10">
        <v>0</v>
      </c>
      <c r="C13" s="10"/>
      <c r="D13" s="10"/>
    </row>
    <row r="14" spans="1:8" x14ac:dyDescent="0.3">
      <c r="A14" s="12" t="s">
        <v>51</v>
      </c>
      <c r="B14" s="55">
        <v>178778</v>
      </c>
      <c r="C14" s="55">
        <f>+C15</f>
        <v>3115.84</v>
      </c>
      <c r="D14" s="54">
        <v>181893.84</v>
      </c>
    </row>
    <row r="15" spans="1:8" ht="26.4" x14ac:dyDescent="0.3">
      <c r="A15" s="18" t="s">
        <v>52</v>
      </c>
      <c r="B15" s="55">
        <v>178778</v>
      </c>
      <c r="C15" s="55">
        <f>-1884.16+5000</f>
        <v>3115.84</v>
      </c>
      <c r="D15" s="54">
        <v>181893.84</v>
      </c>
      <c r="E15" s="56"/>
    </row>
    <row r="16" spans="1:8" x14ac:dyDescent="0.3">
      <c r="A16" s="15" t="s">
        <v>53</v>
      </c>
      <c r="B16" s="10">
        <v>0</v>
      </c>
      <c r="C16" s="10"/>
      <c r="D16" s="11"/>
    </row>
  </sheetData>
  <mergeCells count="4">
    <mergeCell ref="A3:D3"/>
    <mergeCell ref="A5:D5"/>
    <mergeCell ref="A7:D7"/>
    <mergeCell ref="A1:H1"/>
  </mergeCells>
  <pageMargins left="0.7" right="0.7" top="0.75" bottom="0.75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workbookViewId="0">
      <selection activeCell="F11" sqref="F11"/>
    </sheetView>
  </sheetViews>
  <sheetFormatPr defaultRowHeight="14.4" x14ac:dyDescent="0.3"/>
  <cols>
    <col min="1" max="4" width="25.33203125" customWidth="1"/>
  </cols>
  <sheetData>
    <row r="1" spans="1:8" ht="42" customHeight="1" x14ac:dyDescent="0.3">
      <c r="A1" s="62" t="s">
        <v>70</v>
      </c>
      <c r="B1" s="62"/>
      <c r="C1" s="62"/>
      <c r="D1" s="62"/>
      <c r="E1" s="62"/>
      <c r="F1" s="62"/>
      <c r="G1" s="62"/>
      <c r="H1" s="62"/>
    </row>
    <row r="2" spans="1:8" ht="18" customHeight="1" x14ac:dyDescent="0.3">
      <c r="A2" s="5"/>
      <c r="B2" s="5"/>
      <c r="C2" s="5"/>
      <c r="D2" s="5"/>
      <c r="E2" s="5"/>
      <c r="F2" s="5"/>
      <c r="G2" s="5"/>
      <c r="H2" s="5"/>
    </row>
    <row r="3" spans="1:8" ht="15.6" x14ac:dyDescent="0.3">
      <c r="A3" s="62" t="s">
        <v>21</v>
      </c>
      <c r="B3" s="62"/>
      <c r="C3" s="62"/>
      <c r="D3" s="62"/>
      <c r="E3" s="62"/>
      <c r="F3" s="62"/>
      <c r="G3" s="64"/>
      <c r="H3" s="64"/>
    </row>
    <row r="4" spans="1:8" ht="17.399999999999999" x14ac:dyDescent="0.3">
      <c r="A4" s="5"/>
      <c r="B4" s="5"/>
      <c r="C4" s="5"/>
      <c r="D4" s="5"/>
      <c r="E4" s="5"/>
      <c r="F4" s="5"/>
      <c r="G4" s="6"/>
      <c r="H4" s="6"/>
    </row>
    <row r="5" spans="1:8" ht="18" customHeight="1" x14ac:dyDescent="0.3">
      <c r="A5" s="62" t="s">
        <v>19</v>
      </c>
      <c r="B5" s="63"/>
      <c r="C5" s="63"/>
      <c r="D5" s="63"/>
      <c r="E5" s="63"/>
      <c r="F5" s="63"/>
      <c r="G5" s="63"/>
      <c r="H5" s="63"/>
    </row>
    <row r="6" spans="1:8" ht="17.399999999999999" x14ac:dyDescent="0.3">
      <c r="A6" s="5"/>
      <c r="B6" s="5"/>
      <c r="C6" s="6"/>
      <c r="D6" s="6"/>
    </row>
    <row r="7" spans="1:8" x14ac:dyDescent="0.3">
      <c r="A7" s="19" t="s">
        <v>54</v>
      </c>
      <c r="B7" s="20" t="s">
        <v>29</v>
      </c>
      <c r="C7" s="20" t="s">
        <v>35</v>
      </c>
      <c r="D7" s="20" t="s">
        <v>43</v>
      </c>
    </row>
    <row r="8" spans="1:8" x14ac:dyDescent="0.3">
      <c r="A8" s="48" t="s">
        <v>57</v>
      </c>
      <c r="B8" s="49"/>
      <c r="C8" s="49"/>
      <c r="D8" s="49"/>
    </row>
    <row r="9" spans="1:8" ht="26.4" x14ac:dyDescent="0.3">
      <c r="A9" s="12" t="s">
        <v>55</v>
      </c>
      <c r="B9" s="10"/>
      <c r="C9" s="10"/>
      <c r="D9" s="10"/>
    </row>
    <row r="10" spans="1:8" ht="26.4" x14ac:dyDescent="0.3">
      <c r="A10" s="18" t="s">
        <v>56</v>
      </c>
      <c r="B10" s="10"/>
      <c r="C10" s="10"/>
      <c r="D10" s="10"/>
    </row>
    <row r="11" spans="1:8" x14ac:dyDescent="0.3">
      <c r="A11" s="17"/>
      <c r="B11" s="10"/>
      <c r="C11" s="10"/>
      <c r="D11" s="10"/>
    </row>
    <row r="12" spans="1:8" x14ac:dyDescent="0.3">
      <c r="A12" s="22" t="s">
        <v>58</v>
      </c>
      <c r="B12" s="10"/>
      <c r="C12" s="10"/>
      <c r="D12" s="10"/>
    </row>
    <row r="13" spans="1:8" x14ac:dyDescent="0.3">
      <c r="A13" s="22" t="s">
        <v>59</v>
      </c>
      <c r="B13" s="10"/>
      <c r="C13" s="10"/>
      <c r="D13" s="11"/>
    </row>
    <row r="14" spans="1:8" x14ac:dyDescent="0.3">
      <c r="A14" s="14" t="s">
        <v>60</v>
      </c>
      <c r="B14" s="10"/>
      <c r="C14" s="10"/>
      <c r="D14" s="11"/>
    </row>
    <row r="15" spans="1:8" x14ac:dyDescent="0.3">
      <c r="A15" s="24" t="s">
        <v>61</v>
      </c>
      <c r="B15" s="10"/>
      <c r="C15" s="10"/>
      <c r="D15" s="11"/>
    </row>
    <row r="16" spans="1:8" x14ac:dyDescent="0.3">
      <c r="A16" s="14" t="s">
        <v>62</v>
      </c>
      <c r="B16" s="10"/>
      <c r="C16" s="10"/>
      <c r="D16" s="11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topLeftCell="A4" workbookViewId="0">
      <selection activeCell="A7" sqref="A7:D7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8.6640625" customWidth="1"/>
    <col min="4" max="4" width="30" customWidth="1"/>
    <col min="5" max="7" width="25.33203125" customWidth="1"/>
    <col min="8" max="9" width="13.6640625" bestFit="1" customWidth="1"/>
  </cols>
  <sheetData>
    <row r="1" spans="1:9" ht="42" customHeight="1" x14ac:dyDescent="0.3">
      <c r="A1" s="62" t="s">
        <v>70</v>
      </c>
      <c r="B1" s="62"/>
      <c r="C1" s="62"/>
      <c r="D1" s="62"/>
      <c r="E1" s="62"/>
      <c r="F1" s="62"/>
      <c r="G1" s="62"/>
      <c r="H1" s="62"/>
    </row>
    <row r="2" spans="1:9" ht="17.399999999999999" x14ac:dyDescent="0.3">
      <c r="A2" s="5"/>
      <c r="B2" s="5"/>
      <c r="C2" s="5"/>
      <c r="D2" s="5"/>
      <c r="E2" s="5"/>
      <c r="F2" s="6"/>
      <c r="G2" s="6"/>
    </row>
    <row r="3" spans="1:9" ht="18" customHeight="1" x14ac:dyDescent="0.3">
      <c r="A3" s="62" t="s">
        <v>20</v>
      </c>
      <c r="B3" s="63"/>
      <c r="C3" s="63"/>
      <c r="D3" s="63"/>
      <c r="E3" s="63"/>
      <c r="F3" s="63"/>
      <c r="G3" s="63"/>
    </row>
    <row r="4" spans="1:9" ht="17.399999999999999" x14ac:dyDescent="0.3">
      <c r="A4" s="5"/>
      <c r="B4" s="5"/>
      <c r="C4" s="5"/>
      <c r="D4" s="5"/>
      <c r="E4" s="5"/>
      <c r="F4" s="6"/>
      <c r="G4" s="6"/>
    </row>
    <row r="5" spans="1:9" x14ac:dyDescent="0.3">
      <c r="A5" s="91" t="s">
        <v>22</v>
      </c>
      <c r="B5" s="92"/>
      <c r="C5" s="93"/>
      <c r="D5" s="19" t="s">
        <v>23</v>
      </c>
      <c r="E5" s="20" t="s">
        <v>29</v>
      </c>
      <c r="F5" s="20" t="s">
        <v>35</v>
      </c>
      <c r="G5" s="20" t="s">
        <v>43</v>
      </c>
    </row>
    <row r="6" spans="1:9" ht="26.4" x14ac:dyDescent="0.3">
      <c r="A6" s="88" t="s">
        <v>63</v>
      </c>
      <c r="B6" s="89"/>
      <c r="C6" s="90"/>
      <c r="D6" s="26" t="s">
        <v>64</v>
      </c>
      <c r="E6" s="34">
        <f>+E7</f>
        <v>177778</v>
      </c>
      <c r="F6" s="34">
        <f>+F7</f>
        <v>-1884.16</v>
      </c>
      <c r="G6" s="34">
        <f>+G7</f>
        <v>175893.84</v>
      </c>
      <c r="H6" s="47"/>
    </row>
    <row r="7" spans="1:9" ht="39.6" x14ac:dyDescent="0.3">
      <c r="A7" s="88" t="s">
        <v>65</v>
      </c>
      <c r="B7" s="89"/>
      <c r="C7" s="90"/>
      <c r="D7" s="26" t="s">
        <v>66</v>
      </c>
      <c r="E7" s="34">
        <v>177778</v>
      </c>
      <c r="F7" s="34">
        <v>-1884.16</v>
      </c>
      <c r="G7" s="34">
        <v>175893.84</v>
      </c>
      <c r="I7" s="47"/>
    </row>
    <row r="8" spans="1:9" x14ac:dyDescent="0.3">
      <c r="A8" s="94" t="s">
        <v>32</v>
      </c>
      <c r="B8" s="95"/>
      <c r="C8" s="96"/>
      <c r="D8" s="50" t="s">
        <v>10</v>
      </c>
      <c r="E8" s="35">
        <v>143915</v>
      </c>
      <c r="F8" s="35">
        <v>-5000</v>
      </c>
      <c r="G8" s="36">
        <v>138915</v>
      </c>
    </row>
    <row r="9" spans="1:9" x14ac:dyDescent="0.3">
      <c r="A9" s="100">
        <v>3</v>
      </c>
      <c r="B9" s="101"/>
      <c r="C9" s="102"/>
      <c r="D9" s="25" t="s">
        <v>13</v>
      </c>
      <c r="E9" s="35">
        <v>143915</v>
      </c>
      <c r="F9" s="35"/>
      <c r="G9" s="36"/>
    </row>
    <row r="10" spans="1:9" x14ac:dyDescent="0.3">
      <c r="A10" s="97">
        <v>31</v>
      </c>
      <c r="B10" s="98"/>
      <c r="C10" s="99"/>
      <c r="D10" s="25" t="s">
        <v>14</v>
      </c>
      <c r="E10" s="35">
        <v>137615</v>
      </c>
      <c r="F10" s="35">
        <v>-4500</v>
      </c>
      <c r="G10" s="36"/>
    </row>
    <row r="11" spans="1:9" x14ac:dyDescent="0.3">
      <c r="A11" s="42">
        <v>32</v>
      </c>
      <c r="B11" s="43"/>
      <c r="C11" s="44"/>
      <c r="D11" s="25" t="s">
        <v>24</v>
      </c>
      <c r="E11" s="35">
        <v>6300</v>
      </c>
      <c r="F11" s="35">
        <v>-500</v>
      </c>
      <c r="G11" s="36">
        <v>5800</v>
      </c>
    </row>
    <row r="12" spans="1:9" x14ac:dyDescent="0.3">
      <c r="A12" s="51">
        <v>34</v>
      </c>
      <c r="B12" s="43"/>
      <c r="C12" s="44"/>
      <c r="D12" s="25" t="s">
        <v>31</v>
      </c>
      <c r="E12" s="35">
        <v>0</v>
      </c>
      <c r="F12" s="35">
        <v>0</v>
      </c>
      <c r="G12" s="36">
        <v>0</v>
      </c>
    </row>
    <row r="13" spans="1:9" ht="14.4" customHeight="1" x14ac:dyDescent="0.3">
      <c r="A13" s="94" t="s">
        <v>33</v>
      </c>
      <c r="B13" s="95"/>
      <c r="C13" s="96"/>
      <c r="D13" s="25" t="s">
        <v>67</v>
      </c>
      <c r="E13" s="35">
        <v>33863</v>
      </c>
      <c r="F13" s="35">
        <v>3115.84</v>
      </c>
      <c r="G13" s="36">
        <f>F13+E13</f>
        <v>36978.839999999997</v>
      </c>
    </row>
    <row r="14" spans="1:9" x14ac:dyDescent="0.3">
      <c r="A14" s="100">
        <v>3</v>
      </c>
      <c r="B14" s="101"/>
      <c r="C14" s="102"/>
      <c r="D14" s="25" t="s">
        <v>13</v>
      </c>
      <c r="E14" s="35">
        <v>33863</v>
      </c>
      <c r="F14" s="35">
        <f>F15+F16</f>
        <v>3115.84</v>
      </c>
      <c r="G14" s="36">
        <f>G17+G16+G15</f>
        <v>36978.839999999997</v>
      </c>
      <c r="I14" s="47"/>
    </row>
    <row r="15" spans="1:9" x14ac:dyDescent="0.3">
      <c r="A15" s="97">
        <v>31</v>
      </c>
      <c r="B15" s="98"/>
      <c r="C15" s="99"/>
      <c r="D15" s="25" t="s">
        <v>14</v>
      </c>
      <c r="E15" s="35">
        <v>19701</v>
      </c>
      <c r="F15" s="35">
        <v>1255.8399999999999</v>
      </c>
      <c r="G15" s="36">
        <f>E15+F15</f>
        <v>20956.84</v>
      </c>
      <c r="I15" s="47"/>
    </row>
    <row r="16" spans="1:9" x14ac:dyDescent="0.3">
      <c r="A16" s="97">
        <v>32</v>
      </c>
      <c r="B16" s="98"/>
      <c r="C16" s="99"/>
      <c r="D16" s="25" t="s">
        <v>24</v>
      </c>
      <c r="E16" s="35">
        <v>13792</v>
      </c>
      <c r="F16" s="35">
        <v>1860</v>
      </c>
      <c r="G16" s="36">
        <f>E16+F16</f>
        <v>15652</v>
      </c>
    </row>
    <row r="17" spans="1:7" x14ac:dyDescent="0.3">
      <c r="A17" s="42">
        <v>34</v>
      </c>
      <c r="B17" s="43"/>
      <c r="C17" s="44"/>
      <c r="D17" s="25" t="s">
        <v>31</v>
      </c>
      <c r="E17" s="35">
        <v>370</v>
      </c>
      <c r="F17" s="35">
        <v>0</v>
      </c>
      <c r="G17" s="36">
        <v>370</v>
      </c>
    </row>
    <row r="18" spans="1:7" ht="26.4" customHeight="1" x14ac:dyDescent="0.3">
      <c r="A18" s="88" t="s">
        <v>63</v>
      </c>
      <c r="B18" s="89"/>
      <c r="C18" s="90"/>
      <c r="D18" s="26" t="s">
        <v>64</v>
      </c>
      <c r="E18" s="34">
        <v>1000</v>
      </c>
      <c r="F18" s="34">
        <f>+F19</f>
        <v>5000</v>
      </c>
      <c r="G18" s="37">
        <f>F18+E18</f>
        <v>6000</v>
      </c>
    </row>
    <row r="19" spans="1:7" ht="26.4" x14ac:dyDescent="0.3">
      <c r="A19" s="88" t="s">
        <v>68</v>
      </c>
      <c r="B19" s="89"/>
      <c r="C19" s="90"/>
      <c r="D19" s="26" t="s">
        <v>69</v>
      </c>
      <c r="E19" s="35">
        <v>1000</v>
      </c>
      <c r="F19" s="35">
        <f>+F20</f>
        <v>5000</v>
      </c>
      <c r="G19" s="36">
        <f>+G20</f>
        <v>6000</v>
      </c>
    </row>
    <row r="20" spans="1:7" x14ac:dyDescent="0.3">
      <c r="A20" s="94" t="s">
        <v>32</v>
      </c>
      <c r="B20" s="95"/>
      <c r="C20" s="96"/>
      <c r="D20" s="50" t="s">
        <v>10</v>
      </c>
      <c r="E20" s="35">
        <v>1000</v>
      </c>
      <c r="F20" s="35">
        <f>+F21</f>
        <v>5000</v>
      </c>
      <c r="G20" s="36">
        <f>+G21</f>
        <v>6000</v>
      </c>
    </row>
    <row r="21" spans="1:7" ht="26.4" x14ac:dyDescent="0.3">
      <c r="A21" s="97">
        <v>4</v>
      </c>
      <c r="B21" s="98"/>
      <c r="C21" s="99"/>
      <c r="D21" s="25" t="s">
        <v>15</v>
      </c>
      <c r="E21" s="35">
        <v>1000</v>
      </c>
      <c r="F21" s="35">
        <f>+F22</f>
        <v>5000</v>
      </c>
      <c r="G21" s="36">
        <f>+G22</f>
        <v>6000</v>
      </c>
    </row>
    <row r="22" spans="1:7" ht="26.4" x14ac:dyDescent="0.3">
      <c r="A22" s="97">
        <v>42</v>
      </c>
      <c r="B22" s="98"/>
      <c r="C22" s="99"/>
      <c r="D22" s="25" t="s">
        <v>28</v>
      </c>
      <c r="E22" s="35">
        <v>1000</v>
      </c>
      <c r="F22" s="35">
        <v>5000</v>
      </c>
      <c r="G22" s="36">
        <f>F22+E22</f>
        <v>6000</v>
      </c>
    </row>
  </sheetData>
  <mergeCells count="17">
    <mergeCell ref="A15:C15"/>
    <mergeCell ref="A16:C16"/>
    <mergeCell ref="A8:C8"/>
    <mergeCell ref="A9:C9"/>
    <mergeCell ref="A10:C10"/>
    <mergeCell ref="A13:C13"/>
    <mergeCell ref="A14:C14"/>
    <mergeCell ref="A18:C18"/>
    <mergeCell ref="A19:C19"/>
    <mergeCell ref="A20:C20"/>
    <mergeCell ref="A21:C21"/>
    <mergeCell ref="A22:C22"/>
    <mergeCell ref="A6:C6"/>
    <mergeCell ref="A7:C7"/>
    <mergeCell ref="A3:G3"/>
    <mergeCell ref="A5:C5"/>
    <mergeCell ref="A1:H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 Račun prihoda i rashoda</vt:lpstr>
      <vt:lpstr>Rashodi prema funkcijskoj kl</vt:lpstr>
      <vt:lpstr>Račun financiranja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GRAS</cp:lastModifiedBy>
  <cp:lastPrinted>2024-09-25T11:11:52Z</cp:lastPrinted>
  <dcterms:created xsi:type="dcterms:W3CDTF">2022-08-12T12:51:27Z</dcterms:created>
  <dcterms:modified xsi:type="dcterms:W3CDTF">2024-09-25T11:11:59Z</dcterms:modified>
</cp:coreProperties>
</file>